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8" i="1" l="1"/>
  <c r="J11" i="1" l="1"/>
  <c r="J15" i="1" l="1"/>
  <c r="L19" i="1" l="1"/>
  <c r="L34" i="1" l="1"/>
  <c r="L31" i="1"/>
  <c r="L30" i="1"/>
  <c r="L37" i="1" l="1"/>
  <c r="K37" i="1"/>
  <c r="J37" i="1"/>
  <c r="L36" i="1"/>
  <c r="K36" i="1"/>
  <c r="J36" i="1"/>
  <c r="L47" i="1" l="1"/>
  <c r="L46" i="1"/>
  <c r="L45" i="1"/>
</calcChain>
</file>

<file path=xl/sharedStrings.xml><?xml version="1.0" encoding="utf-8"?>
<sst xmlns="http://schemas.openxmlformats.org/spreadsheetml/2006/main" count="406" uniqueCount="173">
  <si>
    <t>Станция</t>
  </si>
  <si>
    <t>Тип пути</t>
  </si>
  <si>
    <t>Фронт  подачи</t>
  </si>
  <si>
    <t>Емкость площадки</t>
  </si>
  <si>
    <t>Режим                        работы</t>
  </si>
  <si>
    <t>Перерабатывающая способность (ваг./сут.,тонн/сут.)</t>
  </si>
  <si>
    <t>Текущая
 загрузка (%)</t>
  </si>
  <si>
    <t>Свободная 
площадь (кв.м.)</t>
  </si>
  <si>
    <t>Вагоны</t>
  </si>
  <si>
    <t>Тыс.тн</t>
  </si>
  <si>
    <t>Белогорск-2</t>
  </si>
  <si>
    <t>Екатеринославка</t>
  </si>
  <si>
    <t>Поздеевка</t>
  </si>
  <si>
    <t>Тыгда</t>
  </si>
  <si>
    <t>Шимановская</t>
  </si>
  <si>
    <t>М-Чесноковская</t>
  </si>
  <si>
    <t>Серышево</t>
  </si>
  <si>
    <t>Завитая</t>
  </si>
  <si>
    <t>Забайкальск</t>
  </si>
  <si>
    <t>Борзя</t>
  </si>
  <si>
    <t xml:space="preserve">Кадала </t>
  </si>
  <si>
    <t>Маккавеево</t>
  </si>
  <si>
    <t>Шилка</t>
  </si>
  <si>
    <t>Сретенск</t>
  </si>
  <si>
    <t>Чернышевск</t>
  </si>
  <si>
    <t>Могоча</t>
  </si>
  <si>
    <t>Приисковая</t>
  </si>
  <si>
    <t>Повышенный путь</t>
  </si>
  <si>
    <t>Дневной</t>
  </si>
  <si>
    <t>7500</t>
  </si>
  <si>
    <t>ковшовые погрузчики -2 шт.</t>
  </si>
  <si>
    <t>ковшовый погрузчик -1 шт.</t>
  </si>
  <si>
    <t>ковшовые погрузчики -3 шт.</t>
  </si>
  <si>
    <t>ковшовые погрузчики-3 шт</t>
  </si>
  <si>
    <t>ковшовые погрузчики-1 шт</t>
  </si>
  <si>
    <t>ковшовые погрузчики-2 шт</t>
  </si>
  <si>
    <t>Березовский Восточный</t>
  </si>
  <si>
    <t>50-80</t>
  </si>
  <si>
    <t>Фронтальный погрузчик</t>
  </si>
  <si>
    <t>Уссурийск</t>
  </si>
  <si>
    <t>Дальневосточная ДМ</t>
  </si>
  <si>
    <t>Забайкальская ДМ</t>
  </si>
  <si>
    <t>2 ковшовых погрузчика</t>
  </si>
  <si>
    <t>1 ковшовый погрузчик</t>
  </si>
  <si>
    <t>Омск-Северный</t>
  </si>
  <si>
    <t>Карасук</t>
  </si>
  <si>
    <t>Купино</t>
  </si>
  <si>
    <t>Бийск</t>
  </si>
  <si>
    <t>Славгород</t>
  </si>
  <si>
    <t>Барнаул</t>
  </si>
  <si>
    <t>Кемерово-Сортировочное</t>
  </si>
  <si>
    <t xml:space="preserve">Повышенный путь </t>
  </si>
  <si>
    <t>ковшовый погрузчик 2 шт., кран ККС-10 - 1 шт.,бульдозер Т-170 -1-шт</t>
  </si>
  <si>
    <t>ковшовый погрузчик 2 шт.,бульдозер Т-170 -1-шт.</t>
  </si>
  <si>
    <t>ковшовый погрузчик 1 шт., кран ККС-10 - 1 шт</t>
  </si>
  <si>
    <t>ковшовый погрузчик 1 шт</t>
  </si>
  <si>
    <t>Кран на гусеничном ходу 25т.- 1 шт.
Ковшовый погрузчик 5т. - 2 шт.</t>
  </si>
  <si>
    <t>Козловой кран 32т.- 1 шт.
Ковшовый погрузчик 5т. - 1 шт.</t>
  </si>
  <si>
    <t>Ковшовый погрузчик 5т. - 1 шт.</t>
  </si>
  <si>
    <t>Выгрузочный путь</t>
  </si>
  <si>
    <t>Погрузчик SEM 650В 42 КС 5453 - 1шт</t>
  </si>
  <si>
    <t>Западно-Сибирская ДМ</t>
  </si>
  <si>
    <t>Троицк</t>
  </si>
  <si>
    <t>Кран козловой КК-12,5- 1 шт, виброрыхлитель</t>
  </si>
  <si>
    <t>Меновой двор</t>
  </si>
  <si>
    <t xml:space="preserve">Ковшовый погрузчик Dressta-534- 1 шт., Liugong CLG842- 1 шт., SEM 656D- 1 шт., ZL50G- 2 шт. . Кран КДКК-10- грузоводъемностью 10 тн и пролетом 16 м  с навесным оборудованием - накладным вибратором, для выгрузки смерзшегося груза -1 шт виброрыхлитель </t>
  </si>
  <si>
    <t>Курган</t>
  </si>
  <si>
    <t>Повышенный путь (№1)</t>
  </si>
  <si>
    <t xml:space="preserve">Дневной </t>
  </si>
  <si>
    <t>Ковшовый погрузчик   ZL50G- 1шт.,ковшовый погрузчик SHANTUI SL60W- 1 шт. ,Козловой кран-1 шт, виброрыхлитель</t>
  </si>
  <si>
    <t>Повышенный путь (№2)</t>
  </si>
  <si>
    <t>Шадринск</t>
  </si>
  <si>
    <t xml:space="preserve"> Козловой кран-1 шт,виброрыхлитель</t>
  </si>
  <si>
    <t>Южно-Уральская ДМ</t>
  </si>
  <si>
    <t>Тобольск</t>
  </si>
  <si>
    <t>Ишим</t>
  </si>
  <si>
    <t>Туринск-Уральский</t>
  </si>
  <si>
    <t>Невьянск</t>
  </si>
  <si>
    <t>Свердловская ДМ</t>
  </si>
  <si>
    <t>Козловой кран КК-20-32 - 1 шт, вибромашина накладная- 2 шт</t>
  </si>
  <si>
    <t>Козловой кран КК-12,5 - 1шт, вибромашина накладная - 1 шт</t>
  </si>
  <si>
    <t>Козловой кран КК-6,3/11,3, грузоподъемностью 6,3 т(1 шт)</t>
  </si>
  <si>
    <t>Козловой кран КК-К-12,5М - , грузоподъемностью 12,5 т (1 шт.); Ковшовый погрузчик DRESTA, грузоподьемность 5 т (1 шт.)</t>
  </si>
  <si>
    <t>Кузнецк</t>
  </si>
  <si>
    <t>дневной</t>
  </si>
  <si>
    <t>10</t>
  </si>
  <si>
    <t>5 (1 ед. козловой кран, 1 ед. ковшовый погрузчик, 2 ед. виброрыхлитель, 1 ед. вибромашина накладная)</t>
  </si>
  <si>
    <t>Пяша</t>
  </si>
  <si>
    <t>15</t>
  </si>
  <si>
    <t>1 (1 ед. ковшовый погрузчик)</t>
  </si>
  <si>
    <t>Нурлат</t>
  </si>
  <si>
    <t xml:space="preserve">5 ( 2 ед. ковшовый погрузчик SHANTUI SL50W-2.;  2 1 ед. кран козловой, 2 ед  накладные вибромашины. </t>
  </si>
  <si>
    <t>Куйбышевская ДМ</t>
  </si>
  <si>
    <t>Трофимовский-2</t>
  </si>
  <si>
    <t>3 ковшовых погрузчика, 1 перегружатель, козловой кран с виброплитой</t>
  </si>
  <si>
    <t>Кутум</t>
  </si>
  <si>
    <t>4 ковшовых погрузчика</t>
  </si>
  <si>
    <t>Волжский</t>
  </si>
  <si>
    <t>Балаково</t>
  </si>
  <si>
    <t>Приволжская ДМ</t>
  </si>
  <si>
    <t>Белгород</t>
  </si>
  <si>
    <t>Козловой кран 1 шт, Ковшовый погрузчик 4 шт</t>
  </si>
  <si>
    <t>Козловой кран 1 шт, Ковшовый погрузчик 3 шт</t>
  </si>
  <si>
    <t>Телегино</t>
  </si>
  <si>
    <t>Юго-Восточная ДМ</t>
  </si>
  <si>
    <t>Ростов - Товарный (Промышленная)</t>
  </si>
  <si>
    <t>Ковшовый погрузчик модели SEM - 1 шт.                                                      Ковшовый погрузчик модели Shantui - 1 шт.                                                      Ковшовый погрузчик LIUGONG - 1 шт.</t>
  </si>
  <si>
    <t>Туапсе</t>
  </si>
  <si>
    <t>Ковшовый погрузчик модели Shantui - 1 шт.</t>
  </si>
  <si>
    <t>Анапа</t>
  </si>
  <si>
    <t xml:space="preserve">Ковшовый погрузчик Dressta - 1 шт.                                               Ковшовый погрузчик LIUGONG - 1 шт.                                                                 Ковшовый погрузчик модели Shantui - 2 шт.  </t>
  </si>
  <si>
    <t>Северо-Кавказская ДМ</t>
  </si>
  <si>
    <t>Ростов-Ярославский</t>
  </si>
  <si>
    <t>Повышенный</t>
  </si>
  <si>
    <t>Электрокозловой кран -2 ед. Фронтальный погрузчик-3 ед.</t>
  </si>
  <si>
    <t>Электрокозловой кран -2 ед. Фронтальный погрузчик-2 ед.</t>
  </si>
  <si>
    <t>Кострома-Новая</t>
  </si>
  <si>
    <t>Архангельск-Город</t>
  </si>
  <si>
    <t>Электрокозловой кран -1 ед. Фронтальный погрузчик-2 ед.</t>
  </si>
  <si>
    <t>Великий Устюг</t>
  </si>
  <si>
    <t>Северная ДМ</t>
  </si>
  <si>
    <t>Доскино</t>
  </si>
  <si>
    <t>26880</t>
  </si>
  <si>
    <t>Ковшовый погрузчик: 3 шт.
Козловой кран: 2 шт.</t>
  </si>
  <si>
    <t>Ковшовый погрузчик: 3 шт.</t>
  </si>
  <si>
    <t>Арзамас-1</t>
  </si>
  <si>
    <t>Юрьевец</t>
  </si>
  <si>
    <t>Ковшовый погрузчик: 5 шт.
Козловой кран: 1 шт.</t>
  </si>
  <si>
    <t xml:space="preserve">Урень </t>
  </si>
  <si>
    <t>Ковшовый погрузчик: 1 шт.</t>
  </si>
  <si>
    <t>Канаш</t>
  </si>
  <si>
    <t>Ковшовый погрузчик, 1 единица</t>
  </si>
  <si>
    <t>Тихорецкая</t>
  </si>
  <si>
    <t>Ковшовый погрузчик, 5 единиц; виброплита, 2 единицы</t>
  </si>
  <si>
    <t>Горьковская ДМ</t>
  </si>
  <si>
    <t>Московская ДМ</t>
  </si>
  <si>
    <t>Дзержинская-Новая</t>
  </si>
  <si>
    <t xml:space="preserve">2-х сторонний повышенный путь </t>
  </si>
  <si>
    <t>25,0</t>
  </si>
  <si>
    <t>Ковшовый погрузчик -2 шт.</t>
  </si>
  <si>
    <t>Калининградская ДМ</t>
  </si>
  <si>
    <t>(дневной, круглосут.)</t>
  </si>
  <si>
    <t>(Ваг.)</t>
  </si>
  <si>
    <t>(Тн.)</t>
  </si>
  <si>
    <t>Приложение к телеграмме от _____.12.2019 Исх.№____________________________</t>
  </si>
  <si>
    <t>Тула-Вяземская</t>
  </si>
  <si>
    <t>ковшовый погрузчик SEM-650B</t>
  </si>
  <si>
    <t>Брянск-Льговский</t>
  </si>
  <si>
    <t>ковшевый погрузчик</t>
  </si>
  <si>
    <t>Смоленск</t>
  </si>
  <si>
    <t>Икша (Белый раст)</t>
  </si>
  <si>
    <t>2-х сторонний повышенный</t>
  </si>
  <si>
    <t>ковшовый погрузчик - 2 шт</t>
  </si>
  <si>
    <t>Ковшовый погрузчик - 2 ед.</t>
  </si>
  <si>
    <t>Белый раст</t>
  </si>
  <si>
    <t>круглосуточный</t>
  </si>
  <si>
    <t>Домодедово</t>
  </si>
  <si>
    <t>Круглосуточный</t>
  </si>
  <si>
    <t>Фронтальный погрузчик - 3 ед</t>
  </si>
  <si>
    <t>Ковшовый погрузчик - 1 ед.</t>
  </si>
  <si>
    <t>Голутвин</t>
  </si>
  <si>
    <t>Лесок</t>
  </si>
  <si>
    <t>Наличие охраны</t>
  </si>
  <si>
    <t>№ п/п</t>
  </si>
  <si>
    <t>да</t>
  </si>
  <si>
    <t>Тащиловка</t>
  </si>
  <si>
    <t>мобильные бригады</t>
  </si>
  <si>
    <t>Перечень грузовых дворов Центральной дирекции по управлению терминально-складским комплексом-филиала ОАО "РЖД" для оказания услуг по льготному хранению щебня при условии оказания комплексной услуги на ПРР</t>
  </si>
  <si>
    <t xml:space="preserve">Фактически оспользуемая полезная площадь площадки </t>
  </si>
  <si>
    <t xml:space="preserve">Полезная площадь площадки </t>
  </si>
  <si>
    <t>(Кв.м.)</t>
  </si>
  <si>
    <t>Имеющиеся механизма для переработки инертных грузов и их кол-во</t>
  </si>
  <si>
    <t xml:space="preserve"> (шт)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</si>
</sst>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164" fontId="2" fillId="2" borderId="3" xfId="0" applyNumberFormat="1" applyFont="1" applyFill="1" applyBorder="1" applyAlignment="1">
      <alignment horizontal="center" vertical="center" wrapText="1" shrinkToFit="1"/>
    </xf>
    <xf numFmtId="1" fontId="2" fillId="2" borderId="3" xfId="0" applyNumberFormat="1" applyFont="1" applyFill="1" applyBorder="1" applyAlignment="1">
      <alignment horizontal="center" vertical="center" wrapText="1" shrinkToFit="1"/>
    </xf>
    <xf numFmtId="1" fontId="2" fillId="2" borderId="3" xfId="0" applyNumberFormat="1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 shrinkToFit="1"/>
    </xf>
    <xf numFmtId="1" fontId="2" fillId="2" borderId="7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shrinkToFit="1"/>
    </xf>
    <xf numFmtId="164" fontId="2" fillId="2" borderId="4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3" xfId="0" applyBorder="1"/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tabSelected="1" workbookViewId="0">
      <selection activeCell="Q6" sqref="Q6"/>
    </sheetView>
  </sheetViews>
  <sheetFormatPr defaultRowHeight="15" x14ac:dyDescent="0.25"/>
  <cols>
    <col min="1" max="1" width="5.140625" customWidth="1"/>
    <col min="2" max="2" width="25.140625" style="32" customWidth="1"/>
    <col min="3" max="3" width="26.7109375" style="32" customWidth="1"/>
    <col min="4" max="4" width="10.28515625" customWidth="1"/>
    <col min="5" max="5" width="12" customWidth="1"/>
    <col min="6" max="6" width="11" style="12" customWidth="1"/>
    <col min="7" max="7" width="15" style="12" customWidth="1"/>
    <col min="8" max="8" width="14.85546875" style="44" customWidth="1"/>
    <col min="9" max="9" width="8.28515625" style="44" customWidth="1"/>
    <col min="10" max="10" width="14.7109375" style="44" customWidth="1"/>
    <col min="11" max="11" width="10.7109375" style="44" customWidth="1"/>
    <col min="12" max="12" width="13.28515625" style="44" customWidth="1"/>
    <col min="13" max="13" width="35.140625" style="32" customWidth="1"/>
    <col min="14" max="14" width="17.42578125" customWidth="1"/>
  </cols>
  <sheetData>
    <row r="1" spans="1:14" ht="15.75" customHeight="1" x14ac:dyDescent="0.25">
      <c r="A1" s="78" t="s">
        <v>144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4.5" customHeight="1" x14ac:dyDescent="0.25">
      <c r="A2" s="75" t="s">
        <v>167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94.5" customHeight="1" x14ac:dyDescent="0.25">
      <c r="A3" s="63" t="s">
        <v>163</v>
      </c>
      <c r="B3" s="73" t="s">
        <v>0</v>
      </c>
      <c r="C3" s="73" t="s">
        <v>1</v>
      </c>
      <c r="D3" s="62" t="s">
        <v>2</v>
      </c>
      <c r="E3" s="62" t="s">
        <v>3</v>
      </c>
      <c r="F3" s="62" t="s">
        <v>169</v>
      </c>
      <c r="G3" s="62" t="s">
        <v>168</v>
      </c>
      <c r="H3" s="62" t="s">
        <v>4</v>
      </c>
      <c r="I3" s="96" t="s">
        <v>5</v>
      </c>
      <c r="J3" s="97"/>
      <c r="K3" s="34" t="s">
        <v>6</v>
      </c>
      <c r="L3" s="34" t="s">
        <v>7</v>
      </c>
      <c r="M3" s="34" t="s">
        <v>171</v>
      </c>
      <c r="N3" s="50" t="s">
        <v>162</v>
      </c>
    </row>
    <row r="4" spans="1:14" ht="47.25" customHeight="1" x14ac:dyDescent="0.25">
      <c r="A4" s="64"/>
      <c r="B4" s="74"/>
      <c r="C4" s="74"/>
      <c r="D4" s="50" t="s">
        <v>8</v>
      </c>
      <c r="E4" s="50" t="s">
        <v>9</v>
      </c>
      <c r="F4" s="50" t="s">
        <v>170</v>
      </c>
      <c r="G4" s="50" t="s">
        <v>170</v>
      </c>
      <c r="H4" s="50" t="s">
        <v>141</v>
      </c>
      <c r="I4" s="50" t="s">
        <v>142</v>
      </c>
      <c r="J4" s="50" t="s">
        <v>143</v>
      </c>
      <c r="K4" s="50">
        <v>2019</v>
      </c>
      <c r="L4" s="50">
        <v>2019</v>
      </c>
      <c r="M4" s="95" t="s">
        <v>172</v>
      </c>
      <c r="N4" s="58"/>
    </row>
    <row r="5" spans="1:14" ht="15.75" customHeight="1" x14ac:dyDescent="0.25">
      <c r="A5" s="80" t="s">
        <v>140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31.5" x14ac:dyDescent="0.25">
      <c r="A6" s="14">
        <v>1</v>
      </c>
      <c r="B6" s="35" t="s">
        <v>136</v>
      </c>
      <c r="C6" s="1" t="s">
        <v>137</v>
      </c>
      <c r="D6" s="1">
        <v>21</v>
      </c>
      <c r="E6" s="33" t="s">
        <v>138</v>
      </c>
      <c r="F6" s="1">
        <v>13000</v>
      </c>
      <c r="G6" s="1">
        <v>13000</v>
      </c>
      <c r="H6" s="1" t="s">
        <v>84</v>
      </c>
      <c r="I6" s="1">
        <v>21</v>
      </c>
      <c r="J6" s="1">
        <v>1428</v>
      </c>
      <c r="K6" s="25">
        <v>50</v>
      </c>
      <c r="L6" s="25">
        <v>6500</v>
      </c>
      <c r="M6" s="52" t="s">
        <v>139</v>
      </c>
      <c r="N6" s="14" t="s">
        <v>164</v>
      </c>
    </row>
    <row r="7" spans="1:14" ht="15.75" customHeight="1" x14ac:dyDescent="0.25">
      <c r="A7" s="69" t="s">
        <v>135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1"/>
    </row>
    <row r="8" spans="1:14" ht="31.5" x14ac:dyDescent="0.25">
      <c r="A8" s="14">
        <v>2</v>
      </c>
      <c r="B8" s="51" t="s">
        <v>154</v>
      </c>
      <c r="C8" s="8" t="s">
        <v>27</v>
      </c>
      <c r="D8" s="8">
        <v>14</v>
      </c>
      <c r="E8" s="8">
        <v>40</v>
      </c>
      <c r="F8" s="8">
        <v>20000</v>
      </c>
      <c r="G8" s="8">
        <v>20000</v>
      </c>
      <c r="H8" s="8" t="s">
        <v>155</v>
      </c>
      <c r="I8" s="8">
        <v>42</v>
      </c>
      <c r="J8" s="8">
        <v>2856</v>
      </c>
      <c r="K8" s="8">
        <v>10</v>
      </c>
      <c r="L8" s="8">
        <v>20000</v>
      </c>
      <c r="M8" s="53" t="s">
        <v>153</v>
      </c>
      <c r="N8" s="14" t="s">
        <v>164</v>
      </c>
    </row>
    <row r="9" spans="1:14" ht="31.5" x14ac:dyDescent="0.25">
      <c r="A9" s="14">
        <v>3</v>
      </c>
      <c r="B9" s="60" t="s">
        <v>156</v>
      </c>
      <c r="C9" s="8" t="s">
        <v>51</v>
      </c>
      <c r="D9" s="61">
        <v>19</v>
      </c>
      <c r="E9" s="61">
        <v>20</v>
      </c>
      <c r="F9" s="61">
        <v>9500</v>
      </c>
      <c r="G9" s="61">
        <v>1000</v>
      </c>
      <c r="H9" s="8" t="s">
        <v>157</v>
      </c>
      <c r="I9" s="61">
        <v>57</v>
      </c>
      <c r="J9" s="61">
        <v>4000</v>
      </c>
      <c r="K9" s="61">
        <v>10</v>
      </c>
      <c r="L9" s="61">
        <v>8500</v>
      </c>
      <c r="M9" s="53" t="s">
        <v>158</v>
      </c>
      <c r="N9" s="14" t="s">
        <v>164</v>
      </c>
    </row>
    <row r="10" spans="1:14" ht="15.75" x14ac:dyDescent="0.25">
      <c r="A10" s="14">
        <v>4</v>
      </c>
      <c r="B10" s="60" t="s">
        <v>160</v>
      </c>
      <c r="C10" s="8" t="s">
        <v>27</v>
      </c>
      <c r="D10" s="61">
        <v>7</v>
      </c>
      <c r="E10" s="61">
        <v>3</v>
      </c>
      <c r="F10" s="61">
        <v>3300</v>
      </c>
      <c r="G10" s="61">
        <v>3300</v>
      </c>
      <c r="H10" s="8" t="s">
        <v>84</v>
      </c>
      <c r="I10" s="61">
        <v>7</v>
      </c>
      <c r="J10" s="61">
        <v>490</v>
      </c>
      <c r="K10" s="61">
        <v>0</v>
      </c>
      <c r="L10" s="61">
        <v>3300</v>
      </c>
      <c r="M10" s="53" t="s">
        <v>159</v>
      </c>
      <c r="N10" s="14" t="s">
        <v>164</v>
      </c>
    </row>
    <row r="11" spans="1:14" ht="15.75" x14ac:dyDescent="0.25">
      <c r="A11" s="14">
        <v>5</v>
      </c>
      <c r="B11" s="60" t="s">
        <v>161</v>
      </c>
      <c r="C11" s="8" t="s">
        <v>51</v>
      </c>
      <c r="D11" s="61">
        <v>9</v>
      </c>
      <c r="E11" s="61">
        <v>10</v>
      </c>
      <c r="F11" s="61">
        <v>3500</v>
      </c>
      <c r="G11" s="61">
        <v>1000</v>
      </c>
      <c r="H11" s="8" t="s">
        <v>84</v>
      </c>
      <c r="I11" s="61">
        <v>27</v>
      </c>
      <c r="J11" s="61">
        <f>I11*68</f>
        <v>1836</v>
      </c>
      <c r="K11" s="61">
        <v>35</v>
      </c>
      <c r="L11" s="61">
        <v>2500</v>
      </c>
      <c r="M11" s="53" t="s">
        <v>153</v>
      </c>
      <c r="N11" s="14" t="s">
        <v>164</v>
      </c>
    </row>
    <row r="12" spans="1:14" ht="15.75" x14ac:dyDescent="0.25">
      <c r="A12" s="14">
        <v>6</v>
      </c>
      <c r="B12" s="6" t="s">
        <v>145</v>
      </c>
      <c r="C12" s="14" t="s">
        <v>27</v>
      </c>
      <c r="D12" s="14">
        <v>13</v>
      </c>
      <c r="E12" s="14">
        <v>12</v>
      </c>
      <c r="F12" s="14">
        <v>2143</v>
      </c>
      <c r="G12" s="14">
        <v>1500</v>
      </c>
      <c r="H12" s="1" t="s">
        <v>84</v>
      </c>
      <c r="I12" s="14">
        <v>26</v>
      </c>
      <c r="J12" s="14">
        <v>1820</v>
      </c>
      <c r="K12" s="14">
        <v>70</v>
      </c>
      <c r="L12" s="14">
        <v>643</v>
      </c>
      <c r="M12" s="52" t="s">
        <v>146</v>
      </c>
      <c r="N12" s="14" t="s">
        <v>164</v>
      </c>
    </row>
    <row r="13" spans="1:14" ht="15.75" x14ac:dyDescent="0.25">
      <c r="A13" s="14">
        <v>7</v>
      </c>
      <c r="B13" s="6" t="s">
        <v>147</v>
      </c>
      <c r="C13" s="14" t="s">
        <v>113</v>
      </c>
      <c r="D13" s="14">
        <v>19</v>
      </c>
      <c r="E13" s="14">
        <v>20</v>
      </c>
      <c r="F13" s="14">
        <v>18000</v>
      </c>
      <c r="G13" s="14">
        <v>9000</v>
      </c>
      <c r="H13" s="1" t="s">
        <v>84</v>
      </c>
      <c r="I13" s="14">
        <v>38</v>
      </c>
      <c r="J13" s="14">
        <v>2600</v>
      </c>
      <c r="K13" s="14">
        <v>50</v>
      </c>
      <c r="L13" s="14">
        <v>9000</v>
      </c>
      <c r="M13" s="52" t="s">
        <v>148</v>
      </c>
      <c r="N13" s="14" t="s">
        <v>164</v>
      </c>
    </row>
    <row r="14" spans="1:14" ht="15.75" x14ac:dyDescent="0.25">
      <c r="A14" s="14">
        <v>8</v>
      </c>
      <c r="B14" s="6" t="s">
        <v>149</v>
      </c>
      <c r="C14" s="14" t="s">
        <v>113</v>
      </c>
      <c r="D14" s="14">
        <v>12</v>
      </c>
      <c r="E14" s="14">
        <v>12</v>
      </c>
      <c r="F14" s="14">
        <v>10000</v>
      </c>
      <c r="G14" s="14">
        <v>5000</v>
      </c>
      <c r="H14" s="1" t="s">
        <v>84</v>
      </c>
      <c r="I14" s="14">
        <v>24</v>
      </c>
      <c r="J14" s="14">
        <v>1600</v>
      </c>
      <c r="K14" s="14">
        <v>30</v>
      </c>
      <c r="L14" s="14">
        <v>9000</v>
      </c>
      <c r="M14" s="52" t="s">
        <v>148</v>
      </c>
      <c r="N14" s="14" t="s">
        <v>164</v>
      </c>
    </row>
    <row r="15" spans="1:14" ht="31.5" x14ac:dyDescent="0.25">
      <c r="A15" s="14">
        <v>9</v>
      </c>
      <c r="B15" s="10" t="s">
        <v>150</v>
      </c>
      <c r="C15" s="8" t="s">
        <v>151</v>
      </c>
      <c r="D15" s="8">
        <v>14</v>
      </c>
      <c r="E15" s="47">
        <v>7.2</v>
      </c>
      <c r="F15" s="47">
        <v>9.4</v>
      </c>
      <c r="G15" s="47">
        <v>5</v>
      </c>
      <c r="H15" s="8" t="s">
        <v>28</v>
      </c>
      <c r="I15" s="8">
        <v>28</v>
      </c>
      <c r="J15" s="48">
        <f t="shared" ref="J15" si="0">I15*69</f>
        <v>1932</v>
      </c>
      <c r="K15" s="8">
        <v>10</v>
      </c>
      <c r="L15" s="1">
        <v>4.4000000000000004</v>
      </c>
      <c r="M15" s="52" t="s">
        <v>152</v>
      </c>
      <c r="N15" s="14" t="s">
        <v>164</v>
      </c>
    </row>
    <row r="16" spans="1:14" ht="15.75" customHeight="1" x14ac:dyDescent="0.25">
      <c r="A16" s="69" t="s">
        <v>134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15.75" x14ac:dyDescent="0.25">
      <c r="A17" s="14">
        <v>10</v>
      </c>
      <c r="B17" s="90" t="s">
        <v>121</v>
      </c>
      <c r="C17" s="4" t="s">
        <v>27</v>
      </c>
      <c r="D17" s="4">
        <v>26</v>
      </c>
      <c r="E17" s="91">
        <v>514.79999999999995</v>
      </c>
      <c r="F17" s="92" t="s">
        <v>122</v>
      </c>
      <c r="G17" s="93">
        <v>13500</v>
      </c>
      <c r="H17" s="4" t="s">
        <v>28</v>
      </c>
      <c r="I17" s="4">
        <v>26</v>
      </c>
      <c r="J17" s="4">
        <v>1768</v>
      </c>
      <c r="K17" s="4">
        <v>11</v>
      </c>
      <c r="L17" s="63">
        <v>13380</v>
      </c>
      <c r="M17" s="86" t="s">
        <v>123</v>
      </c>
      <c r="N17" s="14" t="s">
        <v>164</v>
      </c>
    </row>
    <row r="18" spans="1:14" ht="15.75" x14ac:dyDescent="0.25">
      <c r="A18" s="14">
        <v>11</v>
      </c>
      <c r="B18" s="90"/>
      <c r="C18" s="4" t="s">
        <v>27</v>
      </c>
      <c r="D18" s="4">
        <v>21</v>
      </c>
      <c r="E18" s="91"/>
      <c r="F18" s="64"/>
      <c r="G18" s="94"/>
      <c r="H18" s="4" t="s">
        <v>28</v>
      </c>
      <c r="I18" s="7">
        <v>21</v>
      </c>
      <c r="J18" s="7">
        <v>1428</v>
      </c>
      <c r="K18" s="4">
        <v>11</v>
      </c>
      <c r="L18" s="64"/>
      <c r="M18" s="87"/>
      <c r="N18" s="14" t="s">
        <v>164</v>
      </c>
    </row>
    <row r="19" spans="1:14" ht="15.75" x14ac:dyDescent="0.25">
      <c r="A19" s="14">
        <v>12</v>
      </c>
      <c r="B19" s="3" t="s">
        <v>125</v>
      </c>
      <c r="C19" s="4" t="s">
        <v>27</v>
      </c>
      <c r="D19" s="4">
        <v>6</v>
      </c>
      <c r="E19" s="4">
        <v>35</v>
      </c>
      <c r="F19" s="4">
        <v>4400</v>
      </c>
      <c r="G19" s="4">
        <v>1500</v>
      </c>
      <c r="H19" s="4" t="s">
        <v>28</v>
      </c>
      <c r="I19" s="7">
        <v>12</v>
      </c>
      <c r="J19" s="7">
        <v>828</v>
      </c>
      <c r="K19" s="4">
        <v>61</v>
      </c>
      <c r="L19" s="1">
        <f>F19-G19</f>
        <v>2900</v>
      </c>
      <c r="M19" s="52" t="s">
        <v>124</v>
      </c>
      <c r="N19" s="14" t="s">
        <v>164</v>
      </c>
    </row>
    <row r="20" spans="1:14" ht="31.5" x14ac:dyDescent="0.25">
      <c r="A20" s="14">
        <v>13</v>
      </c>
      <c r="B20" s="3" t="s">
        <v>126</v>
      </c>
      <c r="C20" s="4" t="s">
        <v>27</v>
      </c>
      <c r="D20" s="4">
        <v>10</v>
      </c>
      <c r="E20" s="4">
        <v>30</v>
      </c>
      <c r="F20" s="4">
        <v>11620</v>
      </c>
      <c r="G20" s="4">
        <v>1000</v>
      </c>
      <c r="H20" s="4" t="s">
        <v>28</v>
      </c>
      <c r="I20" s="7">
        <v>30</v>
      </c>
      <c r="J20" s="7">
        <v>2070</v>
      </c>
      <c r="K20" s="4">
        <v>57</v>
      </c>
      <c r="L20" s="1">
        <v>10620</v>
      </c>
      <c r="M20" s="52" t="s">
        <v>127</v>
      </c>
      <c r="N20" s="14" t="s">
        <v>164</v>
      </c>
    </row>
    <row r="21" spans="1:14" ht="15.75" x14ac:dyDescent="0.25">
      <c r="A21" s="14">
        <v>14</v>
      </c>
      <c r="B21" s="3" t="s">
        <v>128</v>
      </c>
      <c r="C21" s="4" t="s">
        <v>27</v>
      </c>
      <c r="D21" s="4">
        <v>7</v>
      </c>
      <c r="E21" s="4">
        <v>10</v>
      </c>
      <c r="F21" s="4">
        <v>2800</v>
      </c>
      <c r="G21" s="4">
        <v>500</v>
      </c>
      <c r="H21" s="4" t="s">
        <v>28</v>
      </c>
      <c r="I21" s="4">
        <v>14</v>
      </c>
      <c r="J21" s="4">
        <v>966</v>
      </c>
      <c r="K21" s="4">
        <v>10</v>
      </c>
      <c r="L21" s="1">
        <v>2300</v>
      </c>
      <c r="M21" s="52" t="s">
        <v>129</v>
      </c>
      <c r="N21" s="14" t="s">
        <v>164</v>
      </c>
    </row>
    <row r="22" spans="1:14" ht="15.75" x14ac:dyDescent="0.25">
      <c r="A22" s="14">
        <v>15</v>
      </c>
      <c r="B22" s="3" t="s">
        <v>130</v>
      </c>
      <c r="C22" s="4" t="s">
        <v>27</v>
      </c>
      <c r="D22" s="4">
        <v>6</v>
      </c>
      <c r="E22" s="4">
        <v>10</v>
      </c>
      <c r="F22" s="4">
        <v>16000</v>
      </c>
      <c r="G22" s="4">
        <v>8000</v>
      </c>
      <c r="H22" s="4" t="s">
        <v>28</v>
      </c>
      <c r="I22" s="7">
        <v>12</v>
      </c>
      <c r="J22" s="7">
        <v>828</v>
      </c>
      <c r="K22" s="4">
        <v>50</v>
      </c>
      <c r="L22" s="1">
        <v>8000</v>
      </c>
      <c r="M22" s="52" t="s">
        <v>131</v>
      </c>
      <c r="N22" s="14" t="s">
        <v>164</v>
      </c>
    </row>
    <row r="23" spans="1:14" ht="31.5" x14ac:dyDescent="0.25">
      <c r="A23" s="14">
        <v>16</v>
      </c>
      <c r="B23" s="3" t="s">
        <v>132</v>
      </c>
      <c r="C23" s="4" t="s">
        <v>27</v>
      </c>
      <c r="D23" s="4">
        <v>12</v>
      </c>
      <c r="E23" s="4">
        <v>30</v>
      </c>
      <c r="F23" s="16">
        <v>8667</v>
      </c>
      <c r="G23" s="4">
        <v>5000</v>
      </c>
      <c r="H23" s="4" t="s">
        <v>28</v>
      </c>
      <c r="I23" s="7">
        <v>24</v>
      </c>
      <c r="J23" s="7">
        <v>1632</v>
      </c>
      <c r="K23" s="4">
        <v>60</v>
      </c>
      <c r="L23" s="1">
        <v>3466</v>
      </c>
      <c r="M23" s="52" t="s">
        <v>133</v>
      </c>
      <c r="N23" s="14" t="s">
        <v>164</v>
      </c>
    </row>
    <row r="24" spans="1:14" ht="15.75" customHeight="1" x14ac:dyDescent="0.25">
      <c r="A24" s="69" t="s">
        <v>120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ht="31.5" x14ac:dyDescent="0.25">
      <c r="A25" s="14">
        <v>17</v>
      </c>
      <c r="B25" s="37" t="s">
        <v>112</v>
      </c>
      <c r="C25" s="1" t="s">
        <v>113</v>
      </c>
      <c r="D25" s="1">
        <v>9</v>
      </c>
      <c r="E25" s="1">
        <v>60</v>
      </c>
      <c r="F25" s="1">
        <v>11904</v>
      </c>
      <c r="G25" s="1">
        <v>5000</v>
      </c>
      <c r="H25" s="1" t="s">
        <v>28</v>
      </c>
      <c r="I25" s="1">
        <v>18</v>
      </c>
      <c r="J25" s="1">
        <v>1170</v>
      </c>
      <c r="K25" s="1">
        <v>42</v>
      </c>
      <c r="L25" s="1">
        <v>6904</v>
      </c>
      <c r="M25" s="52" t="s">
        <v>114</v>
      </c>
      <c r="N25" s="14" t="s">
        <v>164</v>
      </c>
    </row>
    <row r="26" spans="1:14" ht="31.5" x14ac:dyDescent="0.25">
      <c r="A26" s="14">
        <v>18</v>
      </c>
      <c r="B26" s="38" t="s">
        <v>116</v>
      </c>
      <c r="C26" s="8" t="s">
        <v>113</v>
      </c>
      <c r="D26" s="8">
        <v>17</v>
      </c>
      <c r="E26" s="8">
        <v>30</v>
      </c>
      <c r="F26" s="8">
        <v>6900</v>
      </c>
      <c r="G26" s="8">
        <v>4600</v>
      </c>
      <c r="H26" s="8" t="s">
        <v>28</v>
      </c>
      <c r="I26" s="8">
        <v>17</v>
      </c>
      <c r="J26" s="8">
        <v>780</v>
      </c>
      <c r="K26" s="8">
        <v>66</v>
      </c>
      <c r="L26" s="8">
        <v>2300</v>
      </c>
      <c r="M26" s="53" t="s">
        <v>115</v>
      </c>
      <c r="N26" s="14" t="s">
        <v>164</v>
      </c>
    </row>
    <row r="27" spans="1:14" ht="31.5" x14ac:dyDescent="0.25">
      <c r="A27" s="14">
        <v>19</v>
      </c>
      <c r="B27" s="38" t="s">
        <v>117</v>
      </c>
      <c r="C27" s="8" t="s">
        <v>113</v>
      </c>
      <c r="D27" s="8">
        <v>10</v>
      </c>
      <c r="E27" s="8">
        <v>35</v>
      </c>
      <c r="F27" s="8">
        <v>1800</v>
      </c>
      <c r="G27" s="8">
        <v>1620</v>
      </c>
      <c r="H27" s="8" t="s">
        <v>28</v>
      </c>
      <c r="I27" s="8">
        <v>20</v>
      </c>
      <c r="J27" s="8">
        <v>2100</v>
      </c>
      <c r="K27" s="8">
        <v>70</v>
      </c>
      <c r="L27" s="8">
        <v>180</v>
      </c>
      <c r="M27" s="53" t="s">
        <v>118</v>
      </c>
      <c r="N27" s="14" t="s">
        <v>164</v>
      </c>
    </row>
    <row r="28" spans="1:14" ht="31.5" x14ac:dyDescent="0.25">
      <c r="A28" s="14">
        <v>20</v>
      </c>
      <c r="B28" s="38" t="s">
        <v>119</v>
      </c>
      <c r="C28" s="8" t="s">
        <v>113</v>
      </c>
      <c r="D28" s="8">
        <v>9</v>
      </c>
      <c r="E28" s="8">
        <v>9</v>
      </c>
      <c r="F28" s="8">
        <v>2000</v>
      </c>
      <c r="G28" s="8">
        <v>60</v>
      </c>
      <c r="H28" s="8" t="s">
        <v>28</v>
      </c>
      <c r="I28" s="8">
        <v>18</v>
      </c>
      <c r="J28" s="8">
        <v>1026</v>
      </c>
      <c r="K28" s="8">
        <v>3</v>
      </c>
      <c r="L28" s="8">
        <v>1940</v>
      </c>
      <c r="M28" s="53" t="s">
        <v>115</v>
      </c>
      <c r="N28" s="14" t="s">
        <v>164</v>
      </c>
    </row>
    <row r="29" spans="1:14" ht="15.75" customHeight="1" x14ac:dyDescent="0.25">
      <c r="A29" s="69" t="s">
        <v>111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</row>
    <row r="30" spans="1:14" ht="15.75" x14ac:dyDescent="0.25">
      <c r="A30" s="14">
        <v>21</v>
      </c>
      <c r="B30" s="65" t="s">
        <v>105</v>
      </c>
      <c r="C30" s="25" t="s">
        <v>27</v>
      </c>
      <c r="D30" s="25">
        <v>15</v>
      </c>
      <c r="E30" s="25">
        <v>7.6</v>
      </c>
      <c r="F30" s="25">
        <v>7350</v>
      </c>
      <c r="G30" s="25">
        <v>6980</v>
      </c>
      <c r="H30" s="25" t="s">
        <v>28</v>
      </c>
      <c r="I30" s="25">
        <v>30</v>
      </c>
      <c r="J30" s="25">
        <v>2100</v>
      </c>
      <c r="K30" s="25">
        <v>85</v>
      </c>
      <c r="L30" s="25">
        <f>7350-(7350*K30/100)</f>
        <v>1102.5</v>
      </c>
      <c r="M30" s="66" t="s">
        <v>106</v>
      </c>
      <c r="N30" s="14" t="s">
        <v>164</v>
      </c>
    </row>
    <row r="31" spans="1:14" ht="15.75" x14ac:dyDescent="0.25">
      <c r="A31" s="14">
        <v>22</v>
      </c>
      <c r="B31" s="65"/>
      <c r="C31" s="25" t="s">
        <v>27</v>
      </c>
      <c r="D31" s="25">
        <v>10</v>
      </c>
      <c r="E31" s="25">
        <v>6.2</v>
      </c>
      <c r="F31" s="25">
        <v>4900</v>
      </c>
      <c r="G31" s="25">
        <v>4655</v>
      </c>
      <c r="H31" s="25" t="s">
        <v>28</v>
      </c>
      <c r="I31" s="25">
        <v>44</v>
      </c>
      <c r="J31" s="25">
        <v>3100</v>
      </c>
      <c r="K31" s="25">
        <v>85</v>
      </c>
      <c r="L31" s="25">
        <f>4900-(4900*K31/100)</f>
        <v>735</v>
      </c>
      <c r="M31" s="67"/>
      <c r="N31" s="14" t="s">
        <v>164</v>
      </c>
    </row>
    <row r="32" spans="1:14" ht="15.75" x14ac:dyDescent="0.25">
      <c r="A32" s="14">
        <v>23</v>
      </c>
      <c r="B32" s="65"/>
      <c r="C32" s="25" t="s">
        <v>27</v>
      </c>
      <c r="D32" s="25">
        <v>22</v>
      </c>
      <c r="E32" s="25">
        <v>2.75</v>
      </c>
      <c r="F32" s="25">
        <v>9240</v>
      </c>
      <c r="G32" s="25">
        <v>8316</v>
      </c>
      <c r="H32" s="25" t="s">
        <v>28</v>
      </c>
      <c r="I32" s="25">
        <v>20</v>
      </c>
      <c r="J32" s="25">
        <v>1400</v>
      </c>
      <c r="K32" s="25">
        <v>90</v>
      </c>
      <c r="L32" s="25">
        <v>924</v>
      </c>
      <c r="M32" s="68"/>
      <c r="N32" s="14" t="s">
        <v>164</v>
      </c>
    </row>
    <row r="33" spans="1:19" ht="31.5" x14ac:dyDescent="0.25">
      <c r="A33" s="14">
        <v>24</v>
      </c>
      <c r="B33" s="36" t="s">
        <v>107</v>
      </c>
      <c r="C33" s="8" t="s">
        <v>27</v>
      </c>
      <c r="D33" s="25">
        <v>7</v>
      </c>
      <c r="E33" s="25">
        <v>2.2000000000000002</v>
      </c>
      <c r="F33" s="25">
        <v>1568</v>
      </c>
      <c r="G33" s="25">
        <v>78.400000000000006</v>
      </c>
      <c r="H33" s="25" t="s">
        <v>28</v>
      </c>
      <c r="I33" s="25">
        <v>21</v>
      </c>
      <c r="J33" s="25">
        <v>1500</v>
      </c>
      <c r="K33" s="25">
        <v>5</v>
      </c>
      <c r="L33" s="25">
        <v>1489.6</v>
      </c>
      <c r="M33" s="54" t="s">
        <v>108</v>
      </c>
      <c r="N33" s="14" t="s">
        <v>164</v>
      </c>
    </row>
    <row r="34" spans="1:19" ht="94.5" x14ac:dyDescent="0.25">
      <c r="A34" s="14">
        <v>25</v>
      </c>
      <c r="B34" s="38" t="s">
        <v>109</v>
      </c>
      <c r="C34" s="8" t="s">
        <v>27</v>
      </c>
      <c r="D34" s="25">
        <v>16</v>
      </c>
      <c r="E34" s="25">
        <v>5</v>
      </c>
      <c r="F34" s="25">
        <v>6272</v>
      </c>
      <c r="G34" s="25">
        <v>5645</v>
      </c>
      <c r="H34" s="25" t="s">
        <v>28</v>
      </c>
      <c r="I34" s="25">
        <v>28</v>
      </c>
      <c r="J34" s="25">
        <v>1900</v>
      </c>
      <c r="K34" s="25">
        <v>40</v>
      </c>
      <c r="L34" s="25">
        <f>6272-(6272*K34/100)</f>
        <v>3763.2</v>
      </c>
      <c r="M34" s="54" t="s">
        <v>110</v>
      </c>
      <c r="N34" s="14" t="s">
        <v>164</v>
      </c>
    </row>
    <row r="35" spans="1:19" ht="15.75" customHeight="1" x14ac:dyDescent="0.25">
      <c r="A35" s="69" t="s">
        <v>104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</row>
    <row r="36" spans="1:19" ht="31.5" x14ac:dyDescent="0.25">
      <c r="A36" s="14">
        <v>26</v>
      </c>
      <c r="B36" s="39" t="s">
        <v>100</v>
      </c>
      <c r="C36" s="24" t="s">
        <v>27</v>
      </c>
      <c r="D36" s="24">
        <v>20</v>
      </c>
      <c r="E36" s="24">
        <v>7</v>
      </c>
      <c r="F36" s="24">
        <v>6880</v>
      </c>
      <c r="G36" s="24">
        <v>5540</v>
      </c>
      <c r="H36" s="4" t="s">
        <v>28</v>
      </c>
      <c r="I36" s="4">
        <v>40</v>
      </c>
      <c r="J36" s="4">
        <f>I36*68</f>
        <v>2720</v>
      </c>
      <c r="K36" s="5">
        <f>((2384+174)/365)/I36*100</f>
        <v>17.520547945205482</v>
      </c>
      <c r="L36" s="4">
        <f>F36-G36</f>
        <v>1340</v>
      </c>
      <c r="M36" s="52" t="s">
        <v>101</v>
      </c>
      <c r="N36" s="14" t="s">
        <v>164</v>
      </c>
    </row>
    <row r="37" spans="1:19" ht="31.5" x14ac:dyDescent="0.25">
      <c r="A37" s="14">
        <v>27</v>
      </c>
      <c r="B37" s="39" t="s">
        <v>103</v>
      </c>
      <c r="C37" s="24" t="s">
        <v>27</v>
      </c>
      <c r="D37" s="24">
        <v>21</v>
      </c>
      <c r="E37" s="24">
        <v>50</v>
      </c>
      <c r="F37" s="24">
        <v>6100.5</v>
      </c>
      <c r="G37" s="24">
        <v>620</v>
      </c>
      <c r="H37" s="4" t="s">
        <v>28</v>
      </c>
      <c r="I37" s="4">
        <v>21</v>
      </c>
      <c r="J37" s="4">
        <f t="shared" ref="J37" si="1">I37*68</f>
        <v>1428</v>
      </c>
      <c r="K37" s="5">
        <f>((1008+818)/365)/I37*100</f>
        <v>23.822570123939986</v>
      </c>
      <c r="L37" s="4">
        <f t="shared" ref="L37" si="2">F37-G37</f>
        <v>5480.5</v>
      </c>
      <c r="M37" s="52" t="s">
        <v>102</v>
      </c>
      <c r="N37" s="14" t="s">
        <v>164</v>
      </c>
    </row>
    <row r="38" spans="1:19" ht="15.75" x14ac:dyDescent="0.25">
      <c r="A38" s="14">
        <v>28</v>
      </c>
      <c r="B38" s="31" t="s">
        <v>165</v>
      </c>
      <c r="C38" s="24" t="s">
        <v>27</v>
      </c>
      <c r="D38" s="24">
        <v>24</v>
      </c>
      <c r="E38" s="24">
        <v>40</v>
      </c>
      <c r="F38" s="88" t="s">
        <v>166</v>
      </c>
      <c r="G38" s="89"/>
      <c r="H38" s="59" t="s">
        <v>28</v>
      </c>
      <c r="I38" s="59">
        <v>24</v>
      </c>
      <c r="J38" s="59">
        <f>I38*68</f>
        <v>1632</v>
      </c>
      <c r="K38" s="88" t="s">
        <v>166</v>
      </c>
      <c r="L38" s="89"/>
      <c r="M38" s="52"/>
      <c r="N38" s="14" t="s">
        <v>164</v>
      </c>
    </row>
    <row r="39" spans="1:19" ht="15.75" customHeight="1" x14ac:dyDescent="0.25">
      <c r="A39" s="69" t="s">
        <v>99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</row>
    <row r="40" spans="1:19" ht="47.25" x14ac:dyDescent="0.25">
      <c r="A40" s="14">
        <v>29</v>
      </c>
      <c r="B40" s="35" t="s">
        <v>93</v>
      </c>
      <c r="C40" s="15" t="s">
        <v>27</v>
      </c>
      <c r="D40" s="16">
        <v>14</v>
      </c>
      <c r="E40" s="16">
        <v>10</v>
      </c>
      <c r="F40" s="16">
        <v>30000</v>
      </c>
      <c r="G40" s="16">
        <v>11000</v>
      </c>
      <c r="H40" s="16" t="s">
        <v>28</v>
      </c>
      <c r="I40" s="16">
        <v>42</v>
      </c>
      <c r="J40" s="16">
        <v>2856</v>
      </c>
      <c r="K40" s="16">
        <v>60</v>
      </c>
      <c r="L40" s="1">
        <v>19000</v>
      </c>
      <c r="M40" s="55" t="s">
        <v>94</v>
      </c>
      <c r="N40" s="14" t="s">
        <v>164</v>
      </c>
    </row>
    <row r="41" spans="1:19" ht="15.75" x14ac:dyDescent="0.25">
      <c r="A41" s="14">
        <v>30</v>
      </c>
      <c r="B41" s="35" t="s">
        <v>95</v>
      </c>
      <c r="C41" s="15" t="s">
        <v>27</v>
      </c>
      <c r="D41" s="16">
        <v>20</v>
      </c>
      <c r="E41" s="16">
        <v>50</v>
      </c>
      <c r="F41" s="16">
        <v>200000</v>
      </c>
      <c r="G41" s="16">
        <v>14000</v>
      </c>
      <c r="H41" s="16" t="s">
        <v>28</v>
      </c>
      <c r="I41" s="16">
        <v>60</v>
      </c>
      <c r="J41" s="16">
        <v>4080</v>
      </c>
      <c r="K41" s="16">
        <v>40</v>
      </c>
      <c r="L41" s="1">
        <v>186000</v>
      </c>
      <c r="M41" s="55" t="s">
        <v>96</v>
      </c>
      <c r="N41" s="14" t="s">
        <v>164</v>
      </c>
    </row>
    <row r="42" spans="1:19" ht="15.75" x14ac:dyDescent="0.25">
      <c r="A42" s="14">
        <v>31</v>
      </c>
      <c r="B42" s="40" t="s">
        <v>97</v>
      </c>
      <c r="C42" s="15" t="s">
        <v>27</v>
      </c>
      <c r="D42" s="16">
        <v>14</v>
      </c>
      <c r="E42" s="16">
        <v>50</v>
      </c>
      <c r="F42" s="16">
        <v>18000</v>
      </c>
      <c r="G42" s="16">
        <v>8000</v>
      </c>
      <c r="H42" s="16" t="s">
        <v>28</v>
      </c>
      <c r="I42" s="16">
        <v>28</v>
      </c>
      <c r="J42" s="16">
        <v>1904</v>
      </c>
      <c r="K42" s="16">
        <v>20</v>
      </c>
      <c r="L42" s="1">
        <v>10000</v>
      </c>
      <c r="M42" s="55" t="s">
        <v>42</v>
      </c>
      <c r="N42" s="14" t="s">
        <v>164</v>
      </c>
    </row>
    <row r="43" spans="1:19" ht="15.75" x14ac:dyDescent="0.25">
      <c r="A43" s="14">
        <v>32</v>
      </c>
      <c r="B43" s="40" t="s">
        <v>98</v>
      </c>
      <c r="C43" s="15" t="s">
        <v>27</v>
      </c>
      <c r="D43" s="16">
        <v>13</v>
      </c>
      <c r="E43" s="16">
        <v>10</v>
      </c>
      <c r="F43" s="16">
        <v>10000</v>
      </c>
      <c r="G43" s="16">
        <v>5000</v>
      </c>
      <c r="H43" s="16" t="s">
        <v>28</v>
      </c>
      <c r="I43" s="16">
        <v>26</v>
      </c>
      <c r="J43" s="16">
        <v>1768</v>
      </c>
      <c r="K43" s="16">
        <v>10</v>
      </c>
      <c r="L43" s="1">
        <v>5000</v>
      </c>
      <c r="M43" s="55" t="s">
        <v>43</v>
      </c>
      <c r="N43" s="14" t="s">
        <v>164</v>
      </c>
    </row>
    <row r="44" spans="1:19" ht="15.75" customHeight="1" x14ac:dyDescent="0.25">
      <c r="A44" s="69" t="s">
        <v>92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1"/>
    </row>
    <row r="45" spans="1:19" ht="63" x14ac:dyDescent="0.25">
      <c r="A45" s="14">
        <v>33</v>
      </c>
      <c r="B45" s="36" t="s">
        <v>83</v>
      </c>
      <c r="C45" s="3" t="s">
        <v>27</v>
      </c>
      <c r="D45" s="4">
        <v>10</v>
      </c>
      <c r="E45" s="4">
        <v>35</v>
      </c>
      <c r="F45" s="4">
        <v>12175</v>
      </c>
      <c r="G45" s="4">
        <v>2000</v>
      </c>
      <c r="H45" s="4" t="s">
        <v>84</v>
      </c>
      <c r="I45" s="4">
        <v>12</v>
      </c>
      <c r="J45" s="4">
        <v>820</v>
      </c>
      <c r="K45" s="30" t="s">
        <v>85</v>
      </c>
      <c r="L45" s="8">
        <f t="shared" ref="L45:L46" si="3">F45-G45</f>
        <v>10175</v>
      </c>
      <c r="M45" s="52" t="s">
        <v>86</v>
      </c>
      <c r="N45" s="14" t="s">
        <v>164</v>
      </c>
    </row>
    <row r="46" spans="1:19" ht="15.75" x14ac:dyDescent="0.25">
      <c r="A46" s="14">
        <v>34</v>
      </c>
      <c r="B46" s="36" t="s">
        <v>87</v>
      </c>
      <c r="C46" s="3" t="s">
        <v>27</v>
      </c>
      <c r="D46" s="4">
        <v>10</v>
      </c>
      <c r="E46" s="4">
        <v>6.4</v>
      </c>
      <c r="F46" s="4">
        <v>2366</v>
      </c>
      <c r="G46" s="4">
        <v>800</v>
      </c>
      <c r="H46" s="4" t="s">
        <v>84</v>
      </c>
      <c r="I46" s="4">
        <v>10</v>
      </c>
      <c r="J46" s="4">
        <v>680</v>
      </c>
      <c r="K46" s="30" t="s">
        <v>88</v>
      </c>
      <c r="L46" s="8">
        <f t="shared" si="3"/>
        <v>1566</v>
      </c>
      <c r="M46" s="52" t="s">
        <v>89</v>
      </c>
      <c r="N46" s="14" t="s">
        <v>164</v>
      </c>
    </row>
    <row r="47" spans="1:19" ht="63" x14ac:dyDescent="0.25">
      <c r="A47" s="14">
        <v>35</v>
      </c>
      <c r="B47" s="36" t="s">
        <v>90</v>
      </c>
      <c r="C47" s="3" t="s">
        <v>27</v>
      </c>
      <c r="D47" s="4">
        <v>11</v>
      </c>
      <c r="E47" s="4">
        <v>18.100000000000001</v>
      </c>
      <c r="F47" s="4">
        <v>6720</v>
      </c>
      <c r="G47" s="4">
        <v>0</v>
      </c>
      <c r="H47" s="4" t="s">
        <v>84</v>
      </c>
      <c r="I47" s="13">
        <v>22</v>
      </c>
      <c r="J47" s="4">
        <v>1496</v>
      </c>
      <c r="K47" s="4">
        <v>0</v>
      </c>
      <c r="L47" s="8">
        <f>F47-G47</f>
        <v>6720</v>
      </c>
      <c r="M47" s="52" t="s">
        <v>91</v>
      </c>
      <c r="N47" s="14" t="s">
        <v>164</v>
      </c>
    </row>
    <row r="48" spans="1:19" ht="15.75" customHeight="1" x14ac:dyDescent="0.25">
      <c r="A48" s="69" t="s">
        <v>78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1"/>
      <c r="P48" s="26"/>
      <c r="Q48" s="26"/>
      <c r="R48" s="26"/>
      <c r="S48" s="26"/>
    </row>
    <row r="49" spans="1:19" ht="31.5" x14ac:dyDescent="0.25">
      <c r="A49" s="14">
        <v>36</v>
      </c>
      <c r="B49" s="45" t="s">
        <v>74</v>
      </c>
      <c r="C49" s="29" t="s">
        <v>27</v>
      </c>
      <c r="D49" s="25">
        <v>13</v>
      </c>
      <c r="E49" s="25">
        <v>120</v>
      </c>
      <c r="F49" s="8">
        <v>4620</v>
      </c>
      <c r="G49" s="8">
        <v>3696</v>
      </c>
      <c r="H49" s="8" t="s">
        <v>68</v>
      </c>
      <c r="I49" s="25">
        <v>30</v>
      </c>
      <c r="J49" s="25">
        <v>2000</v>
      </c>
      <c r="K49" s="8">
        <v>80</v>
      </c>
      <c r="L49" s="8">
        <v>924</v>
      </c>
      <c r="M49" s="53" t="s">
        <v>79</v>
      </c>
      <c r="N49" s="14" t="s">
        <v>164</v>
      </c>
      <c r="P49" s="26"/>
      <c r="Q49" s="27"/>
      <c r="R49" s="27"/>
      <c r="S49" s="26"/>
    </row>
    <row r="50" spans="1:19" ht="31.5" x14ac:dyDescent="0.25">
      <c r="A50" s="14">
        <v>37</v>
      </c>
      <c r="B50" s="41" t="s">
        <v>75</v>
      </c>
      <c r="C50" s="31" t="s">
        <v>27</v>
      </c>
      <c r="D50" s="18">
        <v>23</v>
      </c>
      <c r="E50" s="18">
        <v>200</v>
      </c>
      <c r="F50" s="8">
        <v>4966</v>
      </c>
      <c r="G50" s="16">
        <v>2483</v>
      </c>
      <c r="H50" s="8" t="s">
        <v>68</v>
      </c>
      <c r="I50" s="24">
        <v>30</v>
      </c>
      <c r="J50" s="24">
        <v>2000</v>
      </c>
      <c r="K50" s="4">
        <v>50</v>
      </c>
      <c r="L50" s="8">
        <v>2483</v>
      </c>
      <c r="M50" s="53" t="s">
        <v>80</v>
      </c>
      <c r="N50" s="14" t="s">
        <v>164</v>
      </c>
      <c r="P50" s="26"/>
      <c r="Q50" s="27"/>
      <c r="R50" s="27"/>
      <c r="S50" s="26"/>
    </row>
    <row r="51" spans="1:19" ht="31.5" x14ac:dyDescent="0.25">
      <c r="A51" s="14">
        <v>38</v>
      </c>
      <c r="B51" s="41" t="s">
        <v>76</v>
      </c>
      <c r="C51" s="31" t="s">
        <v>27</v>
      </c>
      <c r="D51" s="18">
        <v>10</v>
      </c>
      <c r="E51" s="18">
        <v>5</v>
      </c>
      <c r="F51" s="8">
        <v>5530</v>
      </c>
      <c r="G51" s="16">
        <v>0</v>
      </c>
      <c r="H51" s="8" t="s">
        <v>68</v>
      </c>
      <c r="I51" s="24">
        <v>10</v>
      </c>
      <c r="J51" s="24">
        <v>600</v>
      </c>
      <c r="K51" s="4">
        <v>0</v>
      </c>
      <c r="L51" s="8">
        <v>5530</v>
      </c>
      <c r="M51" s="54" t="s">
        <v>81</v>
      </c>
      <c r="N51" s="14" t="s">
        <v>164</v>
      </c>
      <c r="P51" s="26"/>
      <c r="Q51" s="27"/>
      <c r="R51" s="27"/>
      <c r="S51" s="26"/>
    </row>
    <row r="52" spans="1:19" ht="63" x14ac:dyDescent="0.25">
      <c r="A52" s="14">
        <v>39</v>
      </c>
      <c r="B52" s="41" t="s">
        <v>77</v>
      </c>
      <c r="C52" s="29" t="s">
        <v>27</v>
      </c>
      <c r="D52" s="18">
        <v>8</v>
      </c>
      <c r="E52" s="18">
        <v>25</v>
      </c>
      <c r="F52" s="8">
        <v>30000</v>
      </c>
      <c r="G52" s="16">
        <v>15000</v>
      </c>
      <c r="H52" s="8" t="s">
        <v>68</v>
      </c>
      <c r="I52" s="25">
        <v>8</v>
      </c>
      <c r="J52" s="25">
        <v>552</v>
      </c>
      <c r="K52" s="8">
        <v>50</v>
      </c>
      <c r="L52" s="8">
        <v>15000</v>
      </c>
      <c r="M52" s="54" t="s">
        <v>82</v>
      </c>
      <c r="N52" s="14" t="s">
        <v>164</v>
      </c>
      <c r="P52" s="26"/>
      <c r="Q52" s="28"/>
      <c r="R52" s="28"/>
      <c r="S52" s="26"/>
    </row>
    <row r="53" spans="1:19" ht="15.75" customHeight="1" x14ac:dyDescent="0.25">
      <c r="A53" s="69" t="s">
        <v>73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/>
    </row>
    <row r="54" spans="1:19" ht="31.5" x14ac:dyDescent="0.25">
      <c r="A54" s="14">
        <v>40</v>
      </c>
      <c r="B54" s="42" t="s">
        <v>62</v>
      </c>
      <c r="C54" s="19" t="s">
        <v>27</v>
      </c>
      <c r="D54" s="20">
        <v>5</v>
      </c>
      <c r="E54" s="21">
        <v>14</v>
      </c>
      <c r="F54" s="21">
        <v>2240</v>
      </c>
      <c r="G54" s="21">
        <v>0</v>
      </c>
      <c r="H54" s="21" t="s">
        <v>28</v>
      </c>
      <c r="I54" s="22">
        <v>10</v>
      </c>
      <c r="J54" s="21">
        <v>690</v>
      </c>
      <c r="K54" s="21">
        <v>0</v>
      </c>
      <c r="L54" s="11">
        <v>2440</v>
      </c>
      <c r="M54" s="56" t="s">
        <v>63</v>
      </c>
      <c r="N54" s="14" t="s">
        <v>164</v>
      </c>
    </row>
    <row r="55" spans="1:19" ht="141.75" x14ac:dyDescent="0.25">
      <c r="A55" s="14">
        <v>41</v>
      </c>
      <c r="B55" s="42" t="s">
        <v>64</v>
      </c>
      <c r="C55" s="19" t="s">
        <v>27</v>
      </c>
      <c r="D55" s="20">
        <v>20</v>
      </c>
      <c r="E55" s="21">
        <v>6.5</v>
      </c>
      <c r="F55" s="21">
        <v>7000</v>
      </c>
      <c r="G55" s="21">
        <v>3500</v>
      </c>
      <c r="H55" s="21" t="s">
        <v>28</v>
      </c>
      <c r="I55" s="22">
        <v>20</v>
      </c>
      <c r="J55" s="21">
        <v>1320</v>
      </c>
      <c r="K55" s="21">
        <v>50</v>
      </c>
      <c r="L55" s="11">
        <v>3500</v>
      </c>
      <c r="M55" s="56" t="s">
        <v>65</v>
      </c>
      <c r="N55" s="14" t="s">
        <v>164</v>
      </c>
    </row>
    <row r="56" spans="1:19" ht="15.75" x14ac:dyDescent="0.25">
      <c r="A56" s="14">
        <v>42</v>
      </c>
      <c r="B56" s="83" t="s">
        <v>66</v>
      </c>
      <c r="C56" s="23" t="s">
        <v>67</v>
      </c>
      <c r="D56" s="22">
        <v>11</v>
      </c>
      <c r="E56" s="21">
        <v>3.5</v>
      </c>
      <c r="F56" s="21">
        <v>6395</v>
      </c>
      <c r="G56" s="21">
        <v>3197.5</v>
      </c>
      <c r="H56" s="21" t="s">
        <v>68</v>
      </c>
      <c r="I56" s="22">
        <v>20</v>
      </c>
      <c r="J56" s="21">
        <v>1380</v>
      </c>
      <c r="K56" s="21">
        <v>50</v>
      </c>
      <c r="L56" s="11">
        <v>3197.5</v>
      </c>
      <c r="M56" s="72" t="s">
        <v>69</v>
      </c>
      <c r="N56" s="14" t="s">
        <v>164</v>
      </c>
    </row>
    <row r="57" spans="1:19" ht="15.75" x14ac:dyDescent="0.25">
      <c r="A57" s="14">
        <v>43</v>
      </c>
      <c r="B57" s="83"/>
      <c r="C57" s="23" t="s">
        <v>70</v>
      </c>
      <c r="D57" s="22">
        <v>10</v>
      </c>
      <c r="E57" s="21">
        <v>4.2</v>
      </c>
      <c r="F57" s="21">
        <v>8157</v>
      </c>
      <c r="G57" s="21">
        <v>4078.5</v>
      </c>
      <c r="H57" s="21" t="s">
        <v>68</v>
      </c>
      <c r="I57" s="22">
        <v>42</v>
      </c>
      <c r="J57" s="21">
        <v>2898</v>
      </c>
      <c r="K57" s="21">
        <v>50</v>
      </c>
      <c r="L57" s="11">
        <v>4078.5</v>
      </c>
      <c r="M57" s="72"/>
      <c r="N57" s="14" t="s">
        <v>164</v>
      </c>
    </row>
    <row r="58" spans="1:19" ht="31.5" x14ac:dyDescent="0.25">
      <c r="A58" s="14">
        <v>44</v>
      </c>
      <c r="B58" s="43" t="s">
        <v>71</v>
      </c>
      <c r="C58" s="23" t="s">
        <v>27</v>
      </c>
      <c r="D58" s="22">
        <v>10</v>
      </c>
      <c r="E58" s="21">
        <v>5.7</v>
      </c>
      <c r="F58" s="21">
        <v>9912</v>
      </c>
      <c r="G58" s="21">
        <v>0</v>
      </c>
      <c r="H58" s="21" t="s">
        <v>68</v>
      </c>
      <c r="I58" s="22">
        <v>20</v>
      </c>
      <c r="J58" s="21">
        <v>1380</v>
      </c>
      <c r="K58" s="21">
        <v>0</v>
      </c>
      <c r="L58" s="11">
        <v>9912</v>
      </c>
      <c r="M58" s="56" t="s">
        <v>72</v>
      </c>
      <c r="N58" s="14" t="s">
        <v>164</v>
      </c>
    </row>
    <row r="59" spans="1:19" ht="15.75" customHeight="1" x14ac:dyDescent="0.25">
      <c r="A59" s="69" t="s">
        <v>61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1"/>
    </row>
    <row r="60" spans="1:19" ht="47.25" x14ac:dyDescent="0.25">
      <c r="A60" s="14">
        <v>45</v>
      </c>
      <c r="B60" s="84" t="s">
        <v>44</v>
      </c>
      <c r="C60" s="15" t="s">
        <v>51</v>
      </c>
      <c r="D60" s="16">
        <v>11</v>
      </c>
      <c r="E60" s="16">
        <v>10.3</v>
      </c>
      <c r="F60" s="16">
        <v>5472</v>
      </c>
      <c r="G60" s="16">
        <v>5000</v>
      </c>
      <c r="H60" s="16" t="s">
        <v>28</v>
      </c>
      <c r="I60" s="16">
        <v>17</v>
      </c>
      <c r="J60" s="16">
        <v>15.5</v>
      </c>
      <c r="K60" s="1">
        <v>100</v>
      </c>
      <c r="L60" s="1">
        <v>0</v>
      </c>
      <c r="M60" s="52" t="s">
        <v>52</v>
      </c>
      <c r="N60" s="14" t="s">
        <v>164</v>
      </c>
    </row>
    <row r="61" spans="1:19" ht="31.5" x14ac:dyDescent="0.25">
      <c r="A61" s="14">
        <v>46</v>
      </c>
      <c r="B61" s="85"/>
      <c r="C61" s="15" t="s">
        <v>51</v>
      </c>
      <c r="D61" s="16">
        <v>8</v>
      </c>
      <c r="E61" s="16">
        <v>16</v>
      </c>
      <c r="F61" s="16">
        <v>4600</v>
      </c>
      <c r="G61" s="16">
        <v>1600</v>
      </c>
      <c r="H61" s="16" t="s">
        <v>28</v>
      </c>
      <c r="I61" s="16">
        <v>12</v>
      </c>
      <c r="J61" s="16">
        <v>24</v>
      </c>
      <c r="K61" s="1">
        <v>0</v>
      </c>
      <c r="L61" s="1">
        <v>4600</v>
      </c>
      <c r="M61" s="52" t="s">
        <v>53</v>
      </c>
      <c r="N61" s="14" t="s">
        <v>164</v>
      </c>
    </row>
    <row r="62" spans="1:19" ht="31.5" x14ac:dyDescent="0.25">
      <c r="A62" s="14">
        <v>47</v>
      </c>
      <c r="B62" s="40" t="s">
        <v>45</v>
      </c>
      <c r="C62" s="15" t="s">
        <v>51</v>
      </c>
      <c r="D62" s="16">
        <v>6</v>
      </c>
      <c r="E62" s="16">
        <v>7</v>
      </c>
      <c r="F62" s="16">
        <v>2332</v>
      </c>
      <c r="G62" s="16">
        <v>1000</v>
      </c>
      <c r="H62" s="16" t="s">
        <v>28</v>
      </c>
      <c r="I62" s="16">
        <v>9</v>
      </c>
      <c r="J62" s="16">
        <v>10.5</v>
      </c>
      <c r="K62" s="1">
        <v>70</v>
      </c>
      <c r="L62" s="1">
        <v>600</v>
      </c>
      <c r="M62" s="52" t="s">
        <v>54</v>
      </c>
      <c r="N62" s="14" t="s">
        <v>164</v>
      </c>
    </row>
    <row r="63" spans="1:19" ht="15.75" x14ac:dyDescent="0.25">
      <c r="A63" s="14">
        <v>48</v>
      </c>
      <c r="B63" s="40" t="s">
        <v>46</v>
      </c>
      <c r="C63" s="15" t="s">
        <v>51</v>
      </c>
      <c r="D63" s="17">
        <v>7</v>
      </c>
      <c r="E63" s="16">
        <v>5.6</v>
      </c>
      <c r="F63" s="16">
        <v>2010</v>
      </c>
      <c r="G63" s="16">
        <v>1000</v>
      </c>
      <c r="H63" s="16" t="s">
        <v>28</v>
      </c>
      <c r="I63" s="16">
        <v>7</v>
      </c>
      <c r="J63" s="16">
        <v>480</v>
      </c>
      <c r="K63" s="1">
        <v>40</v>
      </c>
      <c r="L63" s="1">
        <v>1200</v>
      </c>
      <c r="M63" s="52" t="s">
        <v>55</v>
      </c>
      <c r="N63" s="14" t="s">
        <v>164</v>
      </c>
    </row>
    <row r="64" spans="1:19" ht="47.25" x14ac:dyDescent="0.25">
      <c r="A64" s="14">
        <v>49</v>
      </c>
      <c r="B64" s="40" t="s">
        <v>47</v>
      </c>
      <c r="C64" s="15" t="s">
        <v>27</v>
      </c>
      <c r="D64" s="16">
        <v>15</v>
      </c>
      <c r="E64" s="16">
        <v>12</v>
      </c>
      <c r="F64" s="16">
        <v>18000</v>
      </c>
      <c r="G64" s="16">
        <v>18000</v>
      </c>
      <c r="H64" s="16" t="s">
        <v>28</v>
      </c>
      <c r="I64" s="16">
        <v>30</v>
      </c>
      <c r="J64" s="16">
        <v>2040</v>
      </c>
      <c r="K64" s="1">
        <v>50</v>
      </c>
      <c r="L64" s="1">
        <v>9000</v>
      </c>
      <c r="M64" s="52" t="s">
        <v>56</v>
      </c>
      <c r="N64" s="14" t="s">
        <v>164</v>
      </c>
    </row>
    <row r="65" spans="1:14" ht="31.5" x14ac:dyDescent="0.25">
      <c r="A65" s="14">
        <v>50</v>
      </c>
      <c r="B65" s="40" t="s">
        <v>48</v>
      </c>
      <c r="C65" s="15" t="s">
        <v>27</v>
      </c>
      <c r="D65" s="16">
        <v>10</v>
      </c>
      <c r="E65" s="16">
        <v>10</v>
      </c>
      <c r="F65" s="16">
        <v>45000</v>
      </c>
      <c r="G65" s="16">
        <v>45000</v>
      </c>
      <c r="H65" s="16" t="s">
        <v>28</v>
      </c>
      <c r="I65" s="16">
        <v>28</v>
      </c>
      <c r="J65" s="16">
        <v>1900</v>
      </c>
      <c r="K65" s="1">
        <v>60</v>
      </c>
      <c r="L65" s="1">
        <v>27000</v>
      </c>
      <c r="M65" s="52" t="s">
        <v>57</v>
      </c>
      <c r="N65" s="14" t="s">
        <v>164</v>
      </c>
    </row>
    <row r="66" spans="1:14" ht="15.75" x14ac:dyDescent="0.25">
      <c r="A66" s="14">
        <v>51</v>
      </c>
      <c r="B66" s="40" t="s">
        <v>49</v>
      </c>
      <c r="C66" s="15" t="s">
        <v>27</v>
      </c>
      <c r="D66" s="16">
        <v>10</v>
      </c>
      <c r="E66" s="16">
        <v>30</v>
      </c>
      <c r="F66" s="16">
        <v>12000</v>
      </c>
      <c r="G66" s="16">
        <v>12000</v>
      </c>
      <c r="H66" s="16" t="s">
        <v>28</v>
      </c>
      <c r="I66" s="16">
        <v>10</v>
      </c>
      <c r="J66" s="16">
        <v>680</v>
      </c>
      <c r="K66" s="1">
        <v>20</v>
      </c>
      <c r="L66" s="1">
        <v>9600</v>
      </c>
      <c r="M66" s="52" t="s">
        <v>58</v>
      </c>
      <c r="N66" s="14" t="s">
        <v>164</v>
      </c>
    </row>
    <row r="67" spans="1:14" ht="31.5" x14ac:dyDescent="0.25">
      <c r="A67" s="14">
        <v>52</v>
      </c>
      <c r="B67" s="35" t="s">
        <v>50</v>
      </c>
      <c r="C67" s="9" t="s">
        <v>59</v>
      </c>
      <c r="D67" s="1">
        <v>6</v>
      </c>
      <c r="E67" s="1">
        <v>4</v>
      </c>
      <c r="F67" s="1">
        <v>2375</v>
      </c>
      <c r="G67" s="1">
        <v>2375</v>
      </c>
      <c r="H67" s="1" t="s">
        <v>28</v>
      </c>
      <c r="I67" s="1">
        <v>6</v>
      </c>
      <c r="J67" s="1">
        <v>1240</v>
      </c>
      <c r="K67" s="1">
        <v>0</v>
      </c>
      <c r="L67" s="1">
        <v>2375</v>
      </c>
      <c r="M67" s="52" t="s">
        <v>60</v>
      </c>
      <c r="N67" s="14" t="s">
        <v>164</v>
      </c>
    </row>
    <row r="68" spans="1:14" ht="15.75" customHeight="1" x14ac:dyDescent="0.25">
      <c r="A68" s="69" t="s">
        <v>41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</row>
    <row r="69" spans="1:14" ht="15.75" x14ac:dyDescent="0.25">
      <c r="A69" s="14">
        <v>53</v>
      </c>
      <c r="B69" s="35" t="s">
        <v>10</v>
      </c>
      <c r="C69" s="9" t="s">
        <v>27</v>
      </c>
      <c r="D69" s="1">
        <v>27</v>
      </c>
      <c r="E69" s="1">
        <v>50</v>
      </c>
      <c r="F69" s="1">
        <v>16800</v>
      </c>
      <c r="G69" s="1">
        <v>16100</v>
      </c>
      <c r="H69" s="1" t="s">
        <v>28</v>
      </c>
      <c r="I69" s="1">
        <v>27</v>
      </c>
      <c r="J69" s="1">
        <v>1620</v>
      </c>
      <c r="K69" s="2" t="s">
        <v>37</v>
      </c>
      <c r="L69" s="1">
        <v>1000</v>
      </c>
      <c r="M69" s="52" t="s">
        <v>33</v>
      </c>
      <c r="N69" s="1" t="s">
        <v>164</v>
      </c>
    </row>
    <row r="70" spans="1:14" ht="15.75" x14ac:dyDescent="0.25">
      <c r="A70" s="14">
        <v>54</v>
      </c>
      <c r="B70" s="35" t="s">
        <v>11</v>
      </c>
      <c r="C70" s="9" t="s">
        <v>27</v>
      </c>
      <c r="D70" s="1">
        <v>30</v>
      </c>
      <c r="E70" s="1">
        <v>60</v>
      </c>
      <c r="F70" s="1">
        <v>28000</v>
      </c>
      <c r="G70" s="1">
        <v>25000</v>
      </c>
      <c r="H70" s="1" t="s">
        <v>28</v>
      </c>
      <c r="I70" s="1">
        <v>30</v>
      </c>
      <c r="J70" s="1">
        <v>1800</v>
      </c>
      <c r="K70" s="2" t="s">
        <v>37</v>
      </c>
      <c r="L70" s="1">
        <v>3000</v>
      </c>
      <c r="M70" s="52" t="s">
        <v>34</v>
      </c>
      <c r="N70" s="1" t="s">
        <v>164</v>
      </c>
    </row>
    <row r="71" spans="1:14" ht="15.75" x14ac:dyDescent="0.25">
      <c r="A71" s="14">
        <v>55</v>
      </c>
      <c r="B71" s="35" t="s">
        <v>12</v>
      </c>
      <c r="C71" s="9" t="s">
        <v>27</v>
      </c>
      <c r="D71" s="1">
        <v>10</v>
      </c>
      <c r="E71" s="1">
        <v>100</v>
      </c>
      <c r="F71" s="1">
        <v>7200</v>
      </c>
      <c r="G71" s="1">
        <v>6750</v>
      </c>
      <c r="H71" s="1" t="s">
        <v>28</v>
      </c>
      <c r="I71" s="1">
        <v>10</v>
      </c>
      <c r="J71" s="1">
        <v>600</v>
      </c>
      <c r="K71" s="2" t="s">
        <v>37</v>
      </c>
      <c r="L71" s="1">
        <v>500</v>
      </c>
      <c r="M71" s="52" t="s">
        <v>33</v>
      </c>
      <c r="N71" s="1" t="s">
        <v>164</v>
      </c>
    </row>
    <row r="72" spans="1:14" ht="15.75" x14ac:dyDescent="0.25">
      <c r="A72" s="14">
        <v>56</v>
      </c>
      <c r="B72" s="35" t="s">
        <v>13</v>
      </c>
      <c r="C72" s="9" t="s">
        <v>27</v>
      </c>
      <c r="D72" s="1">
        <v>15</v>
      </c>
      <c r="E72" s="1">
        <v>20</v>
      </c>
      <c r="F72" s="1">
        <v>5400</v>
      </c>
      <c r="G72" s="1">
        <v>3900</v>
      </c>
      <c r="H72" s="1" t="s">
        <v>28</v>
      </c>
      <c r="I72" s="1">
        <v>15</v>
      </c>
      <c r="J72" s="1">
        <v>900</v>
      </c>
      <c r="K72" s="2" t="s">
        <v>37</v>
      </c>
      <c r="L72" s="1">
        <v>1500</v>
      </c>
      <c r="M72" s="52" t="s">
        <v>35</v>
      </c>
      <c r="N72" s="1" t="s">
        <v>164</v>
      </c>
    </row>
    <row r="73" spans="1:14" ht="15.75" x14ac:dyDescent="0.25">
      <c r="A73" s="14">
        <v>57</v>
      </c>
      <c r="B73" s="35" t="s">
        <v>14</v>
      </c>
      <c r="C73" s="9" t="s">
        <v>27</v>
      </c>
      <c r="D73" s="1">
        <v>13</v>
      </c>
      <c r="E73" s="1">
        <v>12</v>
      </c>
      <c r="F73" s="1">
        <v>7200</v>
      </c>
      <c r="G73" s="1">
        <v>6500</v>
      </c>
      <c r="H73" s="1" t="s">
        <v>28</v>
      </c>
      <c r="I73" s="1">
        <v>13</v>
      </c>
      <c r="J73" s="1">
        <v>780</v>
      </c>
      <c r="K73" s="2" t="s">
        <v>37</v>
      </c>
      <c r="L73" s="1">
        <v>1000</v>
      </c>
      <c r="M73" s="52" t="s">
        <v>33</v>
      </c>
      <c r="N73" s="1" t="s">
        <v>164</v>
      </c>
    </row>
    <row r="74" spans="1:14" ht="15.75" x14ac:dyDescent="0.25">
      <c r="A74" s="14">
        <v>58</v>
      </c>
      <c r="B74" s="35" t="s">
        <v>15</v>
      </c>
      <c r="C74" s="9" t="s">
        <v>27</v>
      </c>
      <c r="D74" s="1">
        <v>18</v>
      </c>
      <c r="E74" s="1">
        <v>12</v>
      </c>
      <c r="F74" s="1">
        <v>4500</v>
      </c>
      <c r="G74" s="1">
        <v>3500</v>
      </c>
      <c r="H74" s="1" t="s">
        <v>28</v>
      </c>
      <c r="I74" s="1">
        <v>18</v>
      </c>
      <c r="J74" s="1">
        <v>1080</v>
      </c>
      <c r="K74" s="2" t="s">
        <v>37</v>
      </c>
      <c r="L74" s="1">
        <v>1000</v>
      </c>
      <c r="M74" s="52" t="s">
        <v>34</v>
      </c>
      <c r="N74" s="1" t="s">
        <v>164</v>
      </c>
    </row>
    <row r="75" spans="1:14" ht="15.75" x14ac:dyDescent="0.25">
      <c r="A75" s="14">
        <v>59</v>
      </c>
      <c r="B75" s="35" t="s">
        <v>16</v>
      </c>
      <c r="C75" s="9" t="s">
        <v>27</v>
      </c>
      <c r="D75" s="1">
        <v>14</v>
      </c>
      <c r="E75" s="1">
        <v>30</v>
      </c>
      <c r="F75" s="1">
        <v>7500</v>
      </c>
      <c r="G75" s="1">
        <v>7000</v>
      </c>
      <c r="H75" s="1" t="s">
        <v>28</v>
      </c>
      <c r="I75" s="1">
        <v>14</v>
      </c>
      <c r="J75" s="1">
        <v>840</v>
      </c>
      <c r="K75" s="2" t="s">
        <v>37</v>
      </c>
      <c r="L75" s="1">
        <v>1000</v>
      </c>
      <c r="M75" s="52" t="s">
        <v>35</v>
      </c>
      <c r="N75" s="1" t="s">
        <v>164</v>
      </c>
    </row>
    <row r="76" spans="1:14" ht="15.75" x14ac:dyDescent="0.25">
      <c r="A76" s="14">
        <v>60</v>
      </c>
      <c r="B76" s="35" t="s">
        <v>36</v>
      </c>
      <c r="C76" s="9" t="s">
        <v>27</v>
      </c>
      <c r="D76" s="1">
        <v>21</v>
      </c>
      <c r="E76" s="1">
        <v>50</v>
      </c>
      <c r="F76" s="1">
        <v>9300</v>
      </c>
      <c r="G76" s="1">
        <v>8750</v>
      </c>
      <c r="H76" s="1" t="s">
        <v>28</v>
      </c>
      <c r="I76" s="1">
        <v>21</v>
      </c>
      <c r="J76" s="1">
        <v>1260</v>
      </c>
      <c r="K76" s="2" t="s">
        <v>37</v>
      </c>
      <c r="L76" s="1">
        <v>550</v>
      </c>
      <c r="M76" s="57" t="s">
        <v>30</v>
      </c>
      <c r="N76" s="1" t="s">
        <v>164</v>
      </c>
    </row>
    <row r="77" spans="1:14" ht="15.75" x14ac:dyDescent="0.25">
      <c r="A77" s="14">
        <v>61</v>
      </c>
      <c r="B77" s="35" t="s">
        <v>17</v>
      </c>
      <c r="C77" s="9" t="s">
        <v>27</v>
      </c>
      <c r="D77" s="1">
        <v>14</v>
      </c>
      <c r="E77" s="1">
        <v>50</v>
      </c>
      <c r="F77" s="1">
        <v>16000</v>
      </c>
      <c r="G77" s="1">
        <v>12000</v>
      </c>
      <c r="H77" s="1" t="s">
        <v>28</v>
      </c>
      <c r="I77" s="1">
        <v>14</v>
      </c>
      <c r="J77" s="1">
        <v>840</v>
      </c>
      <c r="K77" s="2" t="s">
        <v>37</v>
      </c>
      <c r="L77" s="1">
        <v>4000</v>
      </c>
      <c r="M77" s="57" t="s">
        <v>30</v>
      </c>
      <c r="N77" s="1" t="s">
        <v>164</v>
      </c>
    </row>
    <row r="78" spans="1:14" ht="15.75" x14ac:dyDescent="0.25">
      <c r="A78" s="14">
        <v>62</v>
      </c>
      <c r="B78" s="35" t="s">
        <v>18</v>
      </c>
      <c r="C78" s="9" t="s">
        <v>27</v>
      </c>
      <c r="D78" s="1">
        <v>7</v>
      </c>
      <c r="E78" s="1">
        <v>12</v>
      </c>
      <c r="F78" s="1">
        <v>15000</v>
      </c>
      <c r="G78" s="1">
        <v>7500</v>
      </c>
      <c r="H78" s="1" t="s">
        <v>28</v>
      </c>
      <c r="I78" s="1">
        <v>7</v>
      </c>
      <c r="J78" s="1">
        <v>350</v>
      </c>
      <c r="K78" s="2" t="s">
        <v>37</v>
      </c>
      <c r="L78" s="1" t="s">
        <v>29</v>
      </c>
      <c r="M78" s="57" t="s">
        <v>30</v>
      </c>
      <c r="N78" s="1" t="s">
        <v>164</v>
      </c>
    </row>
    <row r="79" spans="1:14" ht="15.75" x14ac:dyDescent="0.25">
      <c r="A79" s="14">
        <v>63</v>
      </c>
      <c r="B79" s="35" t="s">
        <v>19</v>
      </c>
      <c r="C79" s="9" t="s">
        <v>27</v>
      </c>
      <c r="D79" s="1">
        <v>10</v>
      </c>
      <c r="E79" s="1">
        <v>10</v>
      </c>
      <c r="F79" s="1">
        <v>12000</v>
      </c>
      <c r="G79" s="1">
        <v>12000</v>
      </c>
      <c r="H79" s="1" t="s">
        <v>28</v>
      </c>
      <c r="I79" s="1">
        <v>10</v>
      </c>
      <c r="J79" s="1">
        <v>500</v>
      </c>
      <c r="K79" s="2" t="s">
        <v>37</v>
      </c>
      <c r="L79" s="1">
        <v>1000</v>
      </c>
      <c r="M79" s="57" t="s">
        <v>30</v>
      </c>
      <c r="N79" s="1" t="s">
        <v>164</v>
      </c>
    </row>
    <row r="80" spans="1:14" ht="15.75" x14ac:dyDescent="0.25">
      <c r="A80" s="14">
        <v>64</v>
      </c>
      <c r="B80" s="35" t="s">
        <v>20</v>
      </c>
      <c r="C80" s="9" t="s">
        <v>27</v>
      </c>
      <c r="D80" s="1">
        <v>13</v>
      </c>
      <c r="E80" s="1">
        <v>12</v>
      </c>
      <c r="F80" s="1">
        <v>1040</v>
      </c>
      <c r="G80" s="1">
        <v>832</v>
      </c>
      <c r="H80" s="1" t="s">
        <v>28</v>
      </c>
      <c r="I80" s="1">
        <v>13</v>
      </c>
      <c r="J80" s="1">
        <v>780</v>
      </c>
      <c r="K80" s="2" t="s">
        <v>37</v>
      </c>
      <c r="L80" s="1">
        <v>500</v>
      </c>
      <c r="M80" s="57" t="s">
        <v>31</v>
      </c>
      <c r="N80" s="1" t="s">
        <v>164</v>
      </c>
    </row>
    <row r="81" spans="1:14" ht="15.75" x14ac:dyDescent="0.25">
      <c r="A81" s="14">
        <v>65</v>
      </c>
      <c r="B81" s="35" t="s">
        <v>21</v>
      </c>
      <c r="C81" s="9" t="s">
        <v>27</v>
      </c>
      <c r="D81" s="1">
        <v>26</v>
      </c>
      <c r="E81" s="1">
        <v>25</v>
      </c>
      <c r="F81" s="1">
        <v>9500</v>
      </c>
      <c r="G81" s="1">
        <v>7600</v>
      </c>
      <c r="H81" s="1" t="s">
        <v>28</v>
      </c>
      <c r="I81" s="1">
        <v>26</v>
      </c>
      <c r="J81" s="1">
        <v>780</v>
      </c>
      <c r="K81" s="2" t="s">
        <v>37</v>
      </c>
      <c r="L81" s="1">
        <v>2000</v>
      </c>
      <c r="M81" s="57" t="s">
        <v>32</v>
      </c>
      <c r="N81" s="1" t="s">
        <v>164</v>
      </c>
    </row>
    <row r="82" spans="1:14" ht="15.75" x14ac:dyDescent="0.25">
      <c r="A82" s="14">
        <v>66</v>
      </c>
      <c r="B82" s="35" t="s">
        <v>22</v>
      </c>
      <c r="C82" s="9" t="s">
        <v>27</v>
      </c>
      <c r="D82" s="1">
        <v>14</v>
      </c>
      <c r="E82" s="1">
        <v>20</v>
      </c>
      <c r="F82" s="1">
        <v>7280</v>
      </c>
      <c r="G82" s="1">
        <v>5824</v>
      </c>
      <c r="H82" s="1" t="s">
        <v>28</v>
      </c>
      <c r="I82" s="1">
        <v>14</v>
      </c>
      <c r="J82" s="1">
        <v>840</v>
      </c>
      <c r="K82" s="2" t="s">
        <v>37</v>
      </c>
      <c r="L82" s="1">
        <v>1500</v>
      </c>
      <c r="M82" s="57" t="s">
        <v>30</v>
      </c>
      <c r="N82" s="1" t="s">
        <v>164</v>
      </c>
    </row>
    <row r="83" spans="1:14" ht="15.75" x14ac:dyDescent="0.25">
      <c r="A83" s="14">
        <v>67</v>
      </c>
      <c r="B83" s="35" t="s">
        <v>23</v>
      </c>
      <c r="C83" s="9" t="s">
        <v>27</v>
      </c>
      <c r="D83" s="1">
        <v>12</v>
      </c>
      <c r="E83" s="1">
        <v>9</v>
      </c>
      <c r="F83" s="1">
        <v>1800</v>
      </c>
      <c r="G83" s="1">
        <v>900</v>
      </c>
      <c r="H83" s="1" t="s">
        <v>28</v>
      </c>
      <c r="I83" s="1">
        <v>12</v>
      </c>
      <c r="J83" s="1">
        <v>720</v>
      </c>
      <c r="K83" s="2" t="s">
        <v>37</v>
      </c>
      <c r="L83" s="1">
        <v>1000</v>
      </c>
      <c r="M83" s="57" t="s">
        <v>31</v>
      </c>
      <c r="N83" s="1" t="s">
        <v>164</v>
      </c>
    </row>
    <row r="84" spans="1:14" ht="15.75" x14ac:dyDescent="0.25">
      <c r="A84" s="14">
        <v>68</v>
      </c>
      <c r="B84" s="35" t="s">
        <v>24</v>
      </c>
      <c r="C84" s="9" t="s">
        <v>27</v>
      </c>
      <c r="D84" s="1">
        <v>10</v>
      </c>
      <c r="E84" s="1">
        <v>10</v>
      </c>
      <c r="F84" s="1">
        <v>2000</v>
      </c>
      <c r="G84" s="1">
        <v>1800</v>
      </c>
      <c r="H84" s="1" t="s">
        <v>28</v>
      </c>
      <c r="I84" s="1">
        <v>10</v>
      </c>
      <c r="J84" s="1">
        <v>500</v>
      </c>
      <c r="K84" s="2" t="s">
        <v>37</v>
      </c>
      <c r="L84" s="1">
        <v>500</v>
      </c>
      <c r="M84" s="57" t="s">
        <v>31</v>
      </c>
      <c r="N84" s="1" t="s">
        <v>164</v>
      </c>
    </row>
    <row r="85" spans="1:14" ht="15.75" x14ac:dyDescent="0.25">
      <c r="A85" s="14">
        <v>69</v>
      </c>
      <c r="B85" s="35" t="s">
        <v>25</v>
      </c>
      <c r="C85" s="9" t="s">
        <v>27</v>
      </c>
      <c r="D85" s="1">
        <v>10</v>
      </c>
      <c r="E85" s="1">
        <v>10</v>
      </c>
      <c r="F85" s="1">
        <v>2080</v>
      </c>
      <c r="G85" s="1">
        <v>1664</v>
      </c>
      <c r="H85" s="1" t="s">
        <v>28</v>
      </c>
      <c r="I85" s="1">
        <v>10</v>
      </c>
      <c r="J85" s="1">
        <v>500</v>
      </c>
      <c r="K85" s="2" t="s">
        <v>37</v>
      </c>
      <c r="L85" s="1">
        <v>1000</v>
      </c>
      <c r="M85" s="57" t="s">
        <v>30</v>
      </c>
      <c r="N85" s="1" t="s">
        <v>164</v>
      </c>
    </row>
    <row r="86" spans="1:14" ht="15.75" x14ac:dyDescent="0.25">
      <c r="A86" s="14">
        <v>70</v>
      </c>
      <c r="B86" s="35" t="s">
        <v>26</v>
      </c>
      <c r="C86" s="9" t="s">
        <v>27</v>
      </c>
      <c r="D86" s="1">
        <v>8</v>
      </c>
      <c r="E86" s="1">
        <v>9</v>
      </c>
      <c r="F86" s="1">
        <v>2080</v>
      </c>
      <c r="G86" s="1">
        <v>1600</v>
      </c>
      <c r="H86" s="1" t="s">
        <v>28</v>
      </c>
      <c r="I86" s="1">
        <v>8</v>
      </c>
      <c r="J86" s="1">
        <v>480</v>
      </c>
      <c r="K86" s="2" t="s">
        <v>37</v>
      </c>
      <c r="L86" s="1">
        <v>500</v>
      </c>
      <c r="M86" s="52" t="s">
        <v>30</v>
      </c>
      <c r="N86" s="1" t="s">
        <v>164</v>
      </c>
    </row>
    <row r="87" spans="1:14" ht="15.75" customHeight="1" x14ac:dyDescent="0.25">
      <c r="A87" s="69" t="s">
        <v>40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1"/>
    </row>
    <row r="88" spans="1:14" ht="15.75" x14ac:dyDescent="0.25">
      <c r="A88" s="14">
        <v>71</v>
      </c>
      <c r="B88" s="45" t="s">
        <v>39</v>
      </c>
      <c r="C88" s="3" t="s">
        <v>27</v>
      </c>
      <c r="D88" s="25">
        <v>17</v>
      </c>
      <c r="E88" s="25">
        <v>20</v>
      </c>
      <c r="F88" s="25">
        <v>10000</v>
      </c>
      <c r="G88" s="25">
        <v>0</v>
      </c>
      <c r="H88" s="25" t="s">
        <v>28</v>
      </c>
      <c r="I88" s="25">
        <v>17</v>
      </c>
      <c r="J88" s="25">
        <v>950</v>
      </c>
      <c r="K88" s="25">
        <v>30</v>
      </c>
      <c r="L88" s="25">
        <v>10000</v>
      </c>
      <c r="M88" s="52" t="s">
        <v>38</v>
      </c>
      <c r="N88" s="1" t="s">
        <v>164</v>
      </c>
    </row>
    <row r="89" spans="1:14" x14ac:dyDescent="0.25">
      <c r="A89" s="44"/>
      <c r="B89" s="46"/>
      <c r="C89" s="46"/>
      <c r="D89" s="44"/>
      <c r="E89" s="44"/>
      <c r="F89" s="49"/>
      <c r="G89" s="49"/>
      <c r="M89" s="46"/>
    </row>
    <row r="90" spans="1:14" x14ac:dyDescent="0.25">
      <c r="A90" s="44"/>
      <c r="B90" s="46"/>
      <c r="C90" s="46"/>
      <c r="D90" s="44"/>
      <c r="E90" s="44"/>
      <c r="F90" s="49"/>
      <c r="G90" s="49"/>
      <c r="M90" s="46"/>
    </row>
    <row r="91" spans="1:14" x14ac:dyDescent="0.25">
      <c r="A91" s="44"/>
      <c r="B91" s="46"/>
      <c r="C91" s="46"/>
      <c r="D91" s="44"/>
      <c r="E91" s="44"/>
      <c r="F91" s="49"/>
      <c r="G91" s="49"/>
      <c r="M91" s="46"/>
    </row>
    <row r="92" spans="1:14" x14ac:dyDescent="0.25">
      <c r="A92" s="44"/>
      <c r="B92" s="46"/>
      <c r="C92" s="46"/>
      <c r="D92" s="44"/>
      <c r="E92" s="44"/>
      <c r="F92" s="49"/>
      <c r="G92" s="49"/>
      <c r="M92" s="46"/>
    </row>
    <row r="93" spans="1:14" x14ac:dyDescent="0.25">
      <c r="A93" s="44"/>
      <c r="B93" s="46"/>
      <c r="C93" s="46"/>
      <c r="D93" s="44"/>
      <c r="E93" s="44"/>
      <c r="F93" s="49"/>
      <c r="G93" s="49"/>
      <c r="M93" s="46"/>
    </row>
    <row r="94" spans="1:14" x14ac:dyDescent="0.25">
      <c r="A94" s="44"/>
      <c r="B94" s="46"/>
      <c r="C94" s="46"/>
      <c r="D94" s="44"/>
      <c r="E94" s="44"/>
      <c r="F94" s="49"/>
      <c r="G94" s="49"/>
      <c r="M94" s="46"/>
    </row>
    <row r="95" spans="1:14" x14ac:dyDescent="0.25">
      <c r="A95" s="44"/>
      <c r="B95" s="46"/>
      <c r="C95" s="46"/>
      <c r="D95" s="44"/>
      <c r="E95" s="44"/>
      <c r="F95" s="49"/>
      <c r="G95" s="49"/>
      <c r="M95" s="46"/>
    </row>
    <row r="96" spans="1:14" x14ac:dyDescent="0.25">
      <c r="A96" s="44"/>
      <c r="B96" s="46"/>
      <c r="C96" s="46"/>
      <c r="D96" s="44"/>
      <c r="E96" s="44"/>
      <c r="F96" s="49"/>
      <c r="G96" s="49"/>
      <c r="M96" s="46"/>
    </row>
    <row r="97" spans="1:13" x14ac:dyDescent="0.25">
      <c r="A97" s="44"/>
      <c r="B97" s="46"/>
      <c r="C97" s="46"/>
      <c r="D97" s="44"/>
      <c r="E97" s="44"/>
      <c r="F97" s="49"/>
      <c r="G97" s="49"/>
      <c r="M97" s="46"/>
    </row>
    <row r="98" spans="1:13" x14ac:dyDescent="0.25">
      <c r="A98" s="44"/>
      <c r="B98" s="46"/>
      <c r="C98" s="46"/>
      <c r="D98" s="44"/>
      <c r="E98" s="44"/>
      <c r="F98" s="49"/>
      <c r="G98" s="49"/>
      <c r="M98" s="46"/>
    </row>
    <row r="99" spans="1:13" x14ac:dyDescent="0.25">
      <c r="A99" s="44"/>
      <c r="B99" s="46"/>
      <c r="C99" s="46"/>
      <c r="D99" s="44"/>
      <c r="E99" s="44"/>
      <c r="F99" s="49"/>
      <c r="G99" s="49"/>
      <c r="M99" s="46"/>
    </row>
    <row r="100" spans="1:13" x14ac:dyDescent="0.25">
      <c r="A100" s="44"/>
      <c r="B100" s="46"/>
      <c r="C100" s="46"/>
      <c r="D100" s="44"/>
      <c r="E100" s="44"/>
      <c r="F100" s="49"/>
      <c r="G100" s="49"/>
      <c r="M100" s="46"/>
    </row>
    <row r="101" spans="1:13" x14ac:dyDescent="0.25">
      <c r="A101" s="44"/>
      <c r="B101" s="46"/>
      <c r="C101" s="46"/>
      <c r="D101" s="44"/>
      <c r="E101" s="44"/>
      <c r="F101" s="49"/>
      <c r="G101" s="49"/>
      <c r="M101" s="46"/>
    </row>
    <row r="102" spans="1:13" x14ac:dyDescent="0.25">
      <c r="A102" s="44"/>
      <c r="B102" s="46"/>
      <c r="C102" s="46"/>
      <c r="D102" s="44"/>
      <c r="E102" s="44"/>
      <c r="F102" s="49"/>
      <c r="G102" s="49"/>
      <c r="M102" s="46"/>
    </row>
    <row r="103" spans="1:13" x14ac:dyDescent="0.25">
      <c r="A103" s="44"/>
      <c r="B103" s="46"/>
      <c r="C103" s="46"/>
      <c r="D103" s="44"/>
      <c r="E103" s="44"/>
      <c r="F103" s="49"/>
      <c r="G103" s="49"/>
      <c r="M103" s="46"/>
    </row>
    <row r="104" spans="1:13" x14ac:dyDescent="0.25">
      <c r="A104" s="44"/>
      <c r="B104" s="46"/>
      <c r="C104" s="46"/>
      <c r="D104" s="44"/>
      <c r="E104" s="44"/>
      <c r="F104" s="49"/>
      <c r="G104" s="49"/>
      <c r="M104" s="46"/>
    </row>
    <row r="105" spans="1:13" x14ac:dyDescent="0.25">
      <c r="A105" s="44"/>
      <c r="B105" s="46"/>
      <c r="C105" s="46"/>
      <c r="D105" s="44"/>
      <c r="E105" s="44"/>
      <c r="F105" s="49"/>
      <c r="G105" s="49"/>
      <c r="M105" s="46"/>
    </row>
    <row r="106" spans="1:13" x14ac:dyDescent="0.25">
      <c r="A106" s="44"/>
      <c r="B106" s="46"/>
      <c r="C106" s="46"/>
      <c r="D106" s="44"/>
      <c r="E106" s="44"/>
      <c r="F106" s="49"/>
      <c r="G106" s="49"/>
      <c r="M106" s="46"/>
    </row>
    <row r="107" spans="1:13" x14ac:dyDescent="0.25">
      <c r="A107" s="44"/>
      <c r="B107" s="46"/>
      <c r="C107" s="46"/>
      <c r="D107" s="44"/>
      <c r="E107" s="44"/>
      <c r="F107" s="49"/>
      <c r="G107" s="49"/>
      <c r="M107" s="46"/>
    </row>
    <row r="108" spans="1:13" x14ac:dyDescent="0.25">
      <c r="A108" s="44"/>
      <c r="B108" s="46"/>
      <c r="C108" s="46"/>
      <c r="D108" s="44"/>
      <c r="E108" s="44"/>
      <c r="F108" s="49"/>
      <c r="G108" s="49"/>
      <c r="M108" s="46"/>
    </row>
    <row r="109" spans="1:13" x14ac:dyDescent="0.25">
      <c r="A109" s="44"/>
      <c r="B109" s="46"/>
      <c r="C109" s="46"/>
      <c r="D109" s="44"/>
      <c r="E109" s="44"/>
      <c r="F109" s="49"/>
      <c r="G109" s="49"/>
      <c r="M109" s="46"/>
    </row>
    <row r="110" spans="1:13" x14ac:dyDescent="0.25">
      <c r="A110" s="44"/>
      <c r="B110" s="46"/>
      <c r="C110" s="46"/>
      <c r="D110" s="44"/>
      <c r="E110" s="44"/>
      <c r="F110" s="49"/>
      <c r="G110" s="49"/>
      <c r="M110" s="46"/>
    </row>
    <row r="111" spans="1:13" x14ac:dyDescent="0.25">
      <c r="A111" s="44"/>
      <c r="B111" s="46"/>
      <c r="C111" s="46"/>
      <c r="D111" s="44"/>
      <c r="E111" s="44"/>
      <c r="F111" s="49"/>
      <c r="G111" s="49"/>
      <c r="M111" s="46"/>
    </row>
    <row r="112" spans="1:13" x14ac:dyDescent="0.25">
      <c r="A112" s="44"/>
      <c r="B112" s="46"/>
      <c r="C112" s="46"/>
      <c r="D112" s="44"/>
      <c r="E112" s="44"/>
      <c r="F112" s="49"/>
      <c r="G112" s="49"/>
      <c r="M112" s="46"/>
    </row>
    <row r="113" spans="1:13" x14ac:dyDescent="0.25">
      <c r="A113" s="44"/>
      <c r="B113" s="46"/>
      <c r="C113" s="46"/>
      <c r="D113" s="44"/>
      <c r="E113" s="44"/>
      <c r="F113" s="49"/>
      <c r="G113" s="49"/>
      <c r="M113" s="46"/>
    </row>
    <row r="114" spans="1:13" x14ac:dyDescent="0.25">
      <c r="A114" s="44"/>
      <c r="B114" s="46"/>
      <c r="C114" s="46"/>
      <c r="D114" s="44"/>
      <c r="E114" s="44"/>
      <c r="F114" s="49"/>
      <c r="G114" s="49"/>
      <c r="M114" s="46"/>
    </row>
    <row r="115" spans="1:13" x14ac:dyDescent="0.25">
      <c r="A115" s="44"/>
      <c r="B115" s="46"/>
      <c r="C115" s="46"/>
      <c r="D115" s="44"/>
      <c r="E115" s="44"/>
      <c r="F115" s="49"/>
      <c r="G115" s="49"/>
      <c r="M115" s="46"/>
    </row>
    <row r="116" spans="1:13" x14ac:dyDescent="0.25">
      <c r="A116" s="44"/>
      <c r="B116" s="46"/>
      <c r="C116" s="46"/>
      <c r="D116" s="44"/>
      <c r="E116" s="44"/>
      <c r="F116" s="49"/>
      <c r="G116" s="49"/>
      <c r="M116" s="46"/>
    </row>
    <row r="117" spans="1:13" x14ac:dyDescent="0.25">
      <c r="A117" s="44"/>
      <c r="B117" s="46"/>
      <c r="C117" s="46"/>
      <c r="D117" s="44"/>
      <c r="E117" s="44"/>
      <c r="F117" s="49"/>
      <c r="G117" s="49"/>
      <c r="M117" s="46"/>
    </row>
    <row r="118" spans="1:13" x14ac:dyDescent="0.25">
      <c r="A118" s="44"/>
      <c r="B118" s="46"/>
      <c r="C118" s="46"/>
      <c r="D118" s="44"/>
      <c r="E118" s="44"/>
      <c r="F118" s="49"/>
      <c r="G118" s="49"/>
      <c r="M118" s="46"/>
    </row>
    <row r="119" spans="1:13" x14ac:dyDescent="0.25">
      <c r="A119" s="44"/>
      <c r="B119" s="46"/>
      <c r="C119" s="46"/>
      <c r="D119" s="44"/>
      <c r="E119" s="44"/>
      <c r="F119" s="49"/>
      <c r="G119" s="49"/>
      <c r="M119" s="46"/>
    </row>
    <row r="120" spans="1:13" x14ac:dyDescent="0.25">
      <c r="A120" s="44"/>
      <c r="B120" s="46"/>
      <c r="C120" s="46"/>
      <c r="D120" s="44"/>
      <c r="E120" s="44"/>
      <c r="F120" s="49"/>
      <c r="G120" s="49"/>
      <c r="M120" s="46"/>
    </row>
    <row r="121" spans="1:13" x14ac:dyDescent="0.25">
      <c r="A121" s="44"/>
      <c r="B121" s="46"/>
      <c r="C121" s="46"/>
      <c r="D121" s="44"/>
      <c r="E121" s="44"/>
      <c r="F121" s="49"/>
      <c r="G121" s="49"/>
      <c r="M121" s="46"/>
    </row>
    <row r="122" spans="1:13" x14ac:dyDescent="0.25">
      <c r="A122" s="44"/>
      <c r="B122" s="46"/>
      <c r="C122" s="46"/>
      <c r="D122" s="44"/>
      <c r="E122" s="44"/>
      <c r="F122" s="49"/>
      <c r="G122" s="49"/>
      <c r="M122" s="46"/>
    </row>
    <row r="123" spans="1:13" x14ac:dyDescent="0.25">
      <c r="A123" s="44"/>
      <c r="B123" s="46"/>
      <c r="C123" s="46"/>
      <c r="D123" s="44"/>
      <c r="E123" s="44"/>
      <c r="F123" s="49"/>
      <c r="G123" s="49"/>
      <c r="M123" s="46"/>
    </row>
    <row r="124" spans="1:13" x14ac:dyDescent="0.25">
      <c r="A124" s="44"/>
      <c r="B124" s="46"/>
      <c r="C124" s="46"/>
      <c r="D124" s="44"/>
      <c r="E124" s="44"/>
      <c r="F124" s="49"/>
      <c r="G124" s="49"/>
      <c r="M124" s="46"/>
    </row>
    <row r="125" spans="1:13" x14ac:dyDescent="0.25">
      <c r="A125" s="44"/>
      <c r="B125" s="46"/>
      <c r="C125" s="46"/>
      <c r="D125" s="44"/>
      <c r="E125" s="44"/>
      <c r="F125" s="49"/>
      <c r="G125" s="49"/>
      <c r="M125" s="46"/>
    </row>
    <row r="126" spans="1:13" x14ac:dyDescent="0.25">
      <c r="A126" s="44"/>
      <c r="B126" s="46"/>
      <c r="C126" s="46"/>
      <c r="D126" s="44"/>
      <c r="E126" s="44"/>
      <c r="F126" s="49"/>
      <c r="G126" s="49"/>
      <c r="M126" s="46"/>
    </row>
    <row r="127" spans="1:13" x14ac:dyDescent="0.25">
      <c r="A127" s="44"/>
      <c r="B127" s="46"/>
      <c r="C127" s="46"/>
      <c r="D127" s="44"/>
      <c r="E127" s="44"/>
      <c r="F127" s="49"/>
      <c r="G127" s="49"/>
      <c r="M127" s="46"/>
    </row>
    <row r="128" spans="1:13" x14ac:dyDescent="0.25">
      <c r="A128" s="44"/>
      <c r="B128" s="46"/>
      <c r="C128" s="46"/>
      <c r="D128" s="44"/>
      <c r="E128" s="44"/>
      <c r="F128" s="49"/>
      <c r="G128" s="49"/>
      <c r="M128" s="46"/>
    </row>
    <row r="129" spans="1:13" x14ac:dyDescent="0.25">
      <c r="A129" s="44"/>
      <c r="B129" s="46"/>
      <c r="C129" s="46"/>
      <c r="D129" s="44"/>
      <c r="E129" s="44"/>
      <c r="F129" s="49"/>
      <c r="G129" s="49"/>
      <c r="M129" s="46"/>
    </row>
    <row r="130" spans="1:13" x14ac:dyDescent="0.25">
      <c r="A130" s="44"/>
      <c r="B130" s="46"/>
      <c r="C130" s="46"/>
      <c r="D130" s="44"/>
      <c r="E130" s="44"/>
      <c r="F130" s="49"/>
      <c r="G130" s="49"/>
      <c r="M130" s="46"/>
    </row>
    <row r="131" spans="1:13" x14ac:dyDescent="0.25">
      <c r="A131" s="44"/>
      <c r="B131" s="46"/>
      <c r="C131" s="46"/>
      <c r="D131" s="44"/>
      <c r="E131" s="44"/>
      <c r="F131" s="49"/>
      <c r="G131" s="49"/>
      <c r="M131" s="46"/>
    </row>
    <row r="132" spans="1:13" x14ac:dyDescent="0.25">
      <c r="A132" s="44"/>
      <c r="B132" s="46"/>
      <c r="C132" s="46"/>
      <c r="D132" s="44"/>
      <c r="E132" s="44"/>
      <c r="F132" s="49"/>
      <c r="G132" s="49"/>
      <c r="M132" s="46"/>
    </row>
    <row r="133" spans="1:13" x14ac:dyDescent="0.25">
      <c r="A133" s="44"/>
      <c r="B133" s="46"/>
      <c r="C133" s="46"/>
      <c r="D133" s="44"/>
      <c r="E133" s="44"/>
      <c r="F133" s="49"/>
      <c r="G133" s="49"/>
      <c r="M133" s="46"/>
    </row>
    <row r="134" spans="1:13" x14ac:dyDescent="0.25">
      <c r="A134" s="44"/>
      <c r="B134" s="46"/>
      <c r="C134" s="46"/>
      <c r="D134" s="44"/>
      <c r="E134" s="44"/>
      <c r="F134" s="49"/>
      <c r="G134" s="49"/>
      <c r="M134" s="46"/>
    </row>
    <row r="135" spans="1:13" x14ac:dyDescent="0.25">
      <c r="A135" s="44"/>
      <c r="B135" s="46"/>
      <c r="C135" s="46"/>
      <c r="D135" s="44"/>
      <c r="E135" s="44"/>
      <c r="F135" s="49"/>
      <c r="G135" s="49"/>
      <c r="M135" s="46"/>
    </row>
    <row r="136" spans="1:13" x14ac:dyDescent="0.25">
      <c r="A136" s="44"/>
      <c r="B136" s="46"/>
      <c r="C136" s="46"/>
      <c r="D136" s="44"/>
      <c r="E136" s="44"/>
      <c r="F136" s="49"/>
      <c r="G136" s="49"/>
      <c r="M136" s="46"/>
    </row>
    <row r="137" spans="1:13" x14ac:dyDescent="0.25">
      <c r="A137" s="44"/>
      <c r="B137" s="46"/>
      <c r="C137" s="46"/>
      <c r="D137" s="44"/>
      <c r="E137" s="44"/>
      <c r="F137" s="49"/>
      <c r="G137" s="49"/>
      <c r="M137" s="46"/>
    </row>
    <row r="138" spans="1:13" x14ac:dyDescent="0.25">
      <c r="A138" s="44"/>
      <c r="B138" s="46"/>
      <c r="C138" s="46"/>
      <c r="D138" s="44"/>
      <c r="E138" s="44"/>
      <c r="F138" s="49"/>
      <c r="G138" s="49"/>
      <c r="M138" s="46"/>
    </row>
    <row r="139" spans="1:13" x14ac:dyDescent="0.25">
      <c r="A139" s="44"/>
      <c r="B139" s="46"/>
      <c r="C139" s="46"/>
      <c r="D139" s="44"/>
      <c r="E139" s="44"/>
      <c r="F139" s="49"/>
      <c r="G139" s="49"/>
      <c r="M139" s="46"/>
    </row>
    <row r="140" spans="1:13" x14ac:dyDescent="0.25">
      <c r="A140" s="44"/>
      <c r="B140" s="46"/>
      <c r="C140" s="46"/>
      <c r="D140" s="44"/>
      <c r="E140" s="44"/>
      <c r="F140" s="49"/>
      <c r="G140" s="49"/>
      <c r="M140" s="46"/>
    </row>
    <row r="141" spans="1:13" x14ac:dyDescent="0.25">
      <c r="A141" s="44"/>
      <c r="B141" s="46"/>
      <c r="C141" s="46"/>
      <c r="D141" s="44"/>
      <c r="E141" s="44"/>
      <c r="F141" s="49"/>
      <c r="G141" s="49"/>
      <c r="M141" s="46"/>
    </row>
    <row r="142" spans="1:13" x14ac:dyDescent="0.25">
      <c r="A142" s="44"/>
      <c r="B142" s="46"/>
      <c r="C142" s="46"/>
      <c r="D142" s="44"/>
      <c r="E142" s="44"/>
      <c r="F142" s="49"/>
      <c r="G142" s="49"/>
      <c r="M142" s="46"/>
    </row>
    <row r="143" spans="1:13" x14ac:dyDescent="0.25">
      <c r="A143" s="44"/>
      <c r="B143" s="46"/>
      <c r="C143" s="46"/>
      <c r="D143" s="44"/>
      <c r="E143" s="44"/>
      <c r="F143" s="49"/>
      <c r="G143" s="49"/>
      <c r="M143" s="46"/>
    </row>
    <row r="144" spans="1:13" x14ac:dyDescent="0.25">
      <c r="A144" s="44"/>
      <c r="B144" s="46"/>
      <c r="C144" s="46"/>
      <c r="D144" s="44"/>
      <c r="E144" s="44"/>
      <c r="F144" s="49"/>
      <c r="G144" s="49"/>
      <c r="M144" s="46"/>
    </row>
    <row r="145" spans="1:13" x14ac:dyDescent="0.25">
      <c r="A145" s="44"/>
      <c r="B145" s="46"/>
      <c r="C145" s="46"/>
      <c r="D145" s="44"/>
      <c r="E145" s="44"/>
      <c r="F145" s="49"/>
      <c r="G145" s="49"/>
      <c r="M145" s="46"/>
    </row>
    <row r="146" spans="1:13" x14ac:dyDescent="0.25">
      <c r="A146" s="44"/>
      <c r="B146" s="46"/>
      <c r="C146" s="46"/>
      <c r="D146" s="44"/>
      <c r="E146" s="44"/>
      <c r="F146" s="49"/>
      <c r="G146" s="49"/>
      <c r="M146" s="46"/>
    </row>
    <row r="147" spans="1:13" x14ac:dyDescent="0.25">
      <c r="A147" s="44"/>
      <c r="B147" s="46"/>
      <c r="C147" s="46"/>
      <c r="D147" s="44"/>
      <c r="E147" s="44"/>
      <c r="F147" s="49"/>
      <c r="G147" s="49"/>
      <c r="M147" s="46"/>
    </row>
    <row r="148" spans="1:13" x14ac:dyDescent="0.25">
      <c r="A148" s="44"/>
      <c r="B148" s="46"/>
      <c r="C148" s="46"/>
      <c r="D148" s="44"/>
      <c r="E148" s="44"/>
      <c r="F148" s="49"/>
      <c r="G148" s="49"/>
      <c r="M148" s="46"/>
    </row>
    <row r="149" spans="1:13" x14ac:dyDescent="0.25">
      <c r="A149" s="44"/>
      <c r="B149" s="46"/>
      <c r="C149" s="46"/>
      <c r="D149" s="44"/>
      <c r="E149" s="44"/>
      <c r="F149" s="49"/>
      <c r="G149" s="49"/>
      <c r="M149" s="46"/>
    </row>
  </sheetData>
  <mergeCells count="32">
    <mergeCell ref="A5:N5"/>
    <mergeCell ref="B56:B57"/>
    <mergeCell ref="B60:B61"/>
    <mergeCell ref="A7:N7"/>
    <mergeCell ref="A16:N16"/>
    <mergeCell ref="A24:N24"/>
    <mergeCell ref="A29:N29"/>
    <mergeCell ref="A35:N35"/>
    <mergeCell ref="M17:M18"/>
    <mergeCell ref="F38:G38"/>
    <mergeCell ref="K38:L38"/>
    <mergeCell ref="B17:B18"/>
    <mergeCell ref="E17:E18"/>
    <mergeCell ref="F17:F18"/>
    <mergeCell ref="G17:G18"/>
    <mergeCell ref="A3:A4"/>
    <mergeCell ref="B3:B4"/>
    <mergeCell ref="C3:C4"/>
    <mergeCell ref="A2:N2"/>
    <mergeCell ref="A1:N1"/>
    <mergeCell ref="I3:J3"/>
    <mergeCell ref="L17:L18"/>
    <mergeCell ref="B30:B32"/>
    <mergeCell ref="M30:M32"/>
    <mergeCell ref="A87:N87"/>
    <mergeCell ref="A68:N68"/>
    <mergeCell ref="A39:N39"/>
    <mergeCell ref="A44:N44"/>
    <mergeCell ref="A48:N48"/>
    <mergeCell ref="A53:N53"/>
    <mergeCell ref="A59:N59"/>
    <mergeCell ref="M56:M57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2019-12-10T06:08:56Z</dcterms:modified>
</cp:coreProperties>
</file>